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'Лист1'!$B$1:$H$67</definedName>
  </definedNames>
  <calcPr fullCalcOnLoad="1"/>
</workbook>
</file>

<file path=xl/sharedStrings.xml><?xml version="1.0" encoding="utf-8"?>
<sst xmlns="http://schemas.openxmlformats.org/spreadsheetml/2006/main" count="153" uniqueCount="133">
  <si>
    <t>Источники доходов</t>
  </si>
  <si>
    <t>I</t>
  </si>
  <si>
    <t>НАЛОГИ НА СОВОКУПНЫЙ ДОХОД</t>
  </si>
  <si>
    <t>3.</t>
  </si>
  <si>
    <t>3.1.</t>
  </si>
  <si>
    <t>1.</t>
  </si>
  <si>
    <t>1.1.</t>
  </si>
  <si>
    <t>ИТОГО ДОХОДОВ</t>
  </si>
  <si>
    <t>№ п\п</t>
  </si>
  <si>
    <t>Единый налог на вмененный доход для отдельных видов деятельности</t>
  </si>
  <si>
    <t>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</si>
  <si>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</si>
  <si>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</si>
  <si>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</t>
  </si>
  <si>
    <t xml:space="preserve">000 </t>
  </si>
  <si>
    <t>код</t>
  </si>
  <si>
    <t>код источника доходов</t>
  </si>
  <si>
    <t>3.2.</t>
  </si>
  <si>
    <t>3.2.1.</t>
  </si>
  <si>
    <t>3.2.1.1.</t>
  </si>
  <si>
    <t>3.2.1.2.</t>
  </si>
  <si>
    <t xml:space="preserve">                          ДОХОДЫ БЮДЖЕТА МУНИЦИПАЛЬНОГО ОБРАЗОВАНИЯ МУНИЦИПАЛЬНЫЙ ОКРУГ МАЛАЯ ОХТА                                                          </t>
  </si>
  <si>
    <t>II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</si>
  <si>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</si>
  <si>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</si>
  <si>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</si>
  <si>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1.2.1.</t>
  </si>
  <si>
    <t>000 1 00 00000 00 0000 000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</si>
  <si>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</si>
  <si>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</si>
  <si>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934 1 11 07013 03 0000 120</t>
  </si>
  <si>
    <t>000 1 13 00000 00 0000 000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</si>
  <si>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</si>
  <si>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</si>
  <si>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182 1 16 06000 01 0000 140</t>
  </si>
  <si>
    <t>000 1 16 90000 00 0000 140</t>
  </si>
  <si>
    <t>000 1 16 90030 03 0000 140</t>
  </si>
  <si>
    <t>806 1 16 90030 03 0100 140</t>
  </si>
  <si>
    <t>852 1 16 90030 03 0100 140</t>
  </si>
  <si>
    <t>852 1 16 90030 03 0200 140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</si>
  <si>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</si>
  <si>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</si>
  <si>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000 2 02 02000 00 0000 151</t>
  </si>
  <si>
    <t>000 2 02 02999 00 0000 151</t>
  </si>
  <si>
    <t>934 2 02 02999 03 0000 151</t>
  </si>
  <si>
    <t>Субвенции местным бюджетам на выполнение передаваемых полномочий субъектов Российской Федерации</t>
  </si>
  <si>
    <t>Сумма           (тыс.руб.)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</si>
  <si>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</si>
  <si>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</si>
  <si>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</si>
  <si>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НАЛОГОВЫЕ И НЕНАЛОГОВЫЕ ДОХОДЫ</t>
  </si>
  <si>
    <t xml:space="preserve">ДОХОДЫ МЕСТНОГО БЮДЖЕТА НА 2010 ГОД </t>
  </si>
  <si>
    <t>Субвенции бюджетам внутригородских муниципальных образований Санкт-Петербурга по выплате вознаграждения приемным родителям</t>
  </si>
  <si>
    <t>807 1 16 90030 03 0100 140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</si>
  <si>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</si>
  <si>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</si>
  <si>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</si>
  <si>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</si>
  <si>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</si>
  <si>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182 1 05 02000 00 0000 110</t>
  </si>
  <si>
    <t>182 1 05 02010 02 0000 110</t>
  </si>
  <si>
    <t>182 1 05 02020 02 0000 110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</si>
  <si>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</si>
  <si>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</si>
  <si>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000 1 09 00000 00 0000 000</t>
  </si>
  <si>
    <t>000 1 09 04000 00 0000 110</t>
  </si>
  <si>
    <t>Налоги на имущество</t>
  </si>
  <si>
    <t xml:space="preserve"> 182 1 09 04040 01 0000 110</t>
  </si>
  <si>
    <t>Налог с имущества, переходящего в порядке наследования или дарения</t>
  </si>
  <si>
    <t>ПРОЧИЕ НЕНАЛОГОВЫЕ ДОХОДЫ</t>
  </si>
  <si>
    <t>182 1 05 01050 01 0000 110</t>
  </si>
  <si>
    <t>Доходы от компенсации затрат государства</t>
  </si>
  <si>
    <t>867 1 13 02993 03 0100 130</t>
  </si>
  <si>
    <t>к Решению</t>
  </si>
  <si>
    <t>Муниципального Совета внутригородского</t>
  </si>
  <si>
    <t>муниципального образования Санкт-Петербурга</t>
  </si>
  <si>
    <t>муниципального округа Малая Охта</t>
  </si>
  <si>
    <t>__________________________________ № __________</t>
  </si>
  <si>
    <t>ЗАДОЛЖЕННОСТЬ И ПЕРЕРАСЧЕТЫ ПО ОТМЕНЕННЫМ НАЛОГАМ, СБОРАМ И ИНЫМ ОБЯЗАТЕЛЬНЫМ ПЛАТЕЖАМ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</si>
  <si>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</si>
  <si>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Прочие неналоговые доходы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</si>
  <si>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</si>
  <si>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</si>
  <si>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</si>
  <si>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</si>
  <si>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 xml:space="preserve">Исполнено </t>
  </si>
  <si>
    <t>(тыс.руб.)</t>
  </si>
  <si>
    <t xml:space="preserve">Утверждено          на год </t>
  </si>
  <si>
    <t>% исполнения</t>
  </si>
  <si>
    <t>Приложение №1</t>
  </si>
  <si>
    <t>824 1 16 90030 03 0100 140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</si>
  <si>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</si>
  <si>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182 1 05 00000 00 0000 000</t>
  </si>
  <si>
    <t>182 1 05 01000 00 0000 110</t>
  </si>
  <si>
    <t>934 1 16 90030 03 0400 140</t>
  </si>
  <si>
    <t>Денежные срдества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</si>
  <si>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934 1 17 00000 00 0000 000</t>
  </si>
  <si>
    <t>934 1 17 05000 00 0000 180</t>
  </si>
  <si>
    <t>934 1 17 05030 03 0000 180</t>
  </si>
  <si>
    <t>934 2 00 00000 00 0000 000</t>
  </si>
  <si>
    <t>934 2 02 00000 00 0000 000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</si>
  <si>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</si>
  <si>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ОКАЗАНИЯ ПЛАТНЫХ УСЛУГ (РАБОТ) И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</si>
  <si>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</si>
  <si>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</si>
  <si>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Штрафы за административные правонарушения в области предпринимательской деятельности, предусмотренные статей 44 Закона Санкт-Петербурга "Об административных правонарушениях в Санкт-Петербурге"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</si>
  <si>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</si>
  <si>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</si>
  <si>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</si>
  <si>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Показатели доходов бюджета внутригородского муниципального образования Санкт-Петербурга муниципального округа Малая Охта за 2017 год по кодам классификации доходов бюджетов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</si>
  <si>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</si>
  <si>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налогвые периоды, истекшие до 1 января 2016 года)</t>
  </si>
  <si>
    <t>ШТРАФЫ, САНКЦИИ, ВОЗМЕЩЕНИЕ УЩЕРБА</t>
  </si>
  <si>
    <t>Штрафы за административные правонарушения в области благоуструойства,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</si>
  <si>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934 2 02 30000 00 0000 151</t>
  </si>
  <si>
    <t>934 2 02 30024 00 0000 151</t>
  </si>
  <si>
    <t>934 2 02 30024 03 0000 151</t>
  </si>
  <si>
    <t>934 2 02 30024 03 0100 151</t>
  </si>
  <si>
    <t>934 2 02 30024 03 0200 151</t>
  </si>
  <si>
    <t>934 2 02 30027 00 0000 151</t>
  </si>
  <si>
    <t>934 2 02 30027 03 0000 151</t>
  </si>
  <si>
    <t>934 2 02 30027 03 0100 151</t>
  </si>
  <si>
    <t>934 2 02 30027 03 0200 151</t>
  </si>
  <si>
    <t>182 1 05 01010 01 0000 110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</si>
  <si>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</si>
  <si>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</si>
  <si>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компенсации затрат государства</t>
  </si>
  <si>
    <t>000 1 13 02000 00 0000 130</t>
  </si>
  <si>
    <t>000 1 13 02990 00 0000130</t>
  </si>
  <si>
    <t>000 1 13 02993 03 0000 130</t>
  </si>
  <si>
    <t>934 1 13 02993 03 0200 130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</si>
  <si>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</si>
  <si>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815 1 16 90030 03 0100 140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</si>
</sst>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78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178" fontId="48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177" fontId="10" fillId="34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120" zoomScaleNormal="120" zoomScaleSheetLayoutView="120" zoomScalePageLayoutView="0" workbookViewId="0" topLeftCell="C2">
      <selection activeCell="G67" sqref="G67"/>
    </sheetView>
  </sheetViews>
  <sheetFormatPr defaultColWidth="9.00390625" defaultRowHeight="12.75"/>
  <cols>
    <col min="1" max="1" width="0" style="0" hidden="1" customWidth="1"/>
    <col min="2" max="2" width="11.125" style="0" hidden="1" customWidth="1"/>
    <col min="3" max="3" width="30.00390625" style="0" customWidth="1"/>
    <col min="4" max="4" width="65.375" style="0" customWidth="1"/>
    <col min="5" max="5" width="20.00390625" style="0" customWidth="1"/>
    <col min="6" max="6" width="0.12890625" style="0" hidden="1" customWidth="1"/>
    <col min="7" max="7" width="15.625" style="0" customWidth="1"/>
    <col min="8" max="8" width="14.875" style="0" customWidth="1"/>
  </cols>
  <sheetData>
    <row r="1" ht="15.75" hidden="1">
      <c r="E1" s="17"/>
    </row>
    <row r="2" spans="3:8" ht="17.25" customHeight="1">
      <c r="C2" s="19"/>
      <c r="D2" s="21"/>
      <c r="E2" s="42" t="s">
        <v>89</v>
      </c>
      <c r="F2" s="43"/>
      <c r="G2" s="43"/>
      <c r="H2" s="43"/>
    </row>
    <row r="3" spans="3:8" ht="16.5" customHeight="1">
      <c r="C3" s="19"/>
      <c r="D3" s="21"/>
      <c r="E3" s="42" t="s">
        <v>73</v>
      </c>
      <c r="F3" s="44"/>
      <c r="G3" s="44"/>
      <c r="H3" s="44"/>
    </row>
    <row r="4" spans="3:8" ht="15" customHeight="1">
      <c r="C4" s="19"/>
      <c r="D4" s="21"/>
      <c r="E4" s="42" t="s">
        <v>74</v>
      </c>
      <c r="F4" s="44"/>
      <c r="G4" s="44"/>
      <c r="H4" s="44"/>
    </row>
    <row r="5" spans="3:8" ht="21" customHeight="1">
      <c r="C5" s="19"/>
      <c r="D5" s="21"/>
      <c r="E5" s="42" t="s">
        <v>75</v>
      </c>
      <c r="F5" s="44"/>
      <c r="G5" s="44"/>
      <c r="H5" s="44"/>
    </row>
    <row r="6" spans="1:8" ht="15.75">
      <c r="A6" s="16" t="s">
        <v>21</v>
      </c>
      <c r="B6" s="16"/>
      <c r="C6" s="16"/>
      <c r="D6" s="21"/>
      <c r="E6" s="46" t="s">
        <v>76</v>
      </c>
      <c r="F6" s="46"/>
      <c r="G6" s="46"/>
      <c r="H6" s="46"/>
    </row>
    <row r="7" spans="1:8" ht="15.75">
      <c r="A7" s="16"/>
      <c r="B7" s="16"/>
      <c r="C7" s="16"/>
      <c r="D7" s="21"/>
      <c r="E7" s="44" t="s">
        <v>77</v>
      </c>
      <c r="F7" s="44"/>
      <c r="G7" s="44"/>
      <c r="H7" s="44"/>
    </row>
    <row r="8" spans="1:8" ht="15.75">
      <c r="A8" s="16"/>
      <c r="B8" s="16"/>
      <c r="C8" s="16"/>
      <c r="D8" s="21"/>
      <c r="E8" s="22"/>
      <c r="F8" s="22"/>
      <c r="G8" s="22"/>
      <c r="H8" s="22"/>
    </row>
    <row r="9" spans="1:8" ht="29.25" customHeight="1">
      <c r="A9" s="18" t="s">
        <v>51</v>
      </c>
      <c r="B9" s="19"/>
      <c r="C9" s="45" t="s">
        <v>109</v>
      </c>
      <c r="D9" s="45"/>
      <c r="E9" s="45"/>
      <c r="F9" s="45"/>
      <c r="G9" s="45"/>
      <c r="H9" s="45"/>
    </row>
    <row r="10" spans="1:7" ht="19.5" customHeight="1">
      <c r="A10" s="40"/>
      <c r="B10" s="41"/>
      <c r="C10" s="11"/>
      <c r="D10" s="11"/>
      <c r="E10" s="11"/>
      <c r="G10" s="23" t="s">
        <v>86</v>
      </c>
    </row>
    <row r="11" spans="1:8" ht="15" customHeight="1">
      <c r="A11" s="37" t="s">
        <v>8</v>
      </c>
      <c r="B11" s="35" t="s">
        <v>15</v>
      </c>
      <c r="C11" s="35" t="s">
        <v>16</v>
      </c>
      <c r="D11" s="35" t="s">
        <v>0</v>
      </c>
      <c r="E11" s="36" t="s">
        <v>87</v>
      </c>
      <c r="F11" s="36" t="s">
        <v>46</v>
      </c>
      <c r="G11" s="36" t="s">
        <v>85</v>
      </c>
      <c r="H11" s="36" t="s">
        <v>88</v>
      </c>
    </row>
    <row r="12" spans="1:8" ht="12.75" customHeight="1">
      <c r="A12" s="38"/>
      <c r="B12" s="35"/>
      <c r="C12" s="35"/>
      <c r="D12" s="35"/>
      <c r="E12" s="36"/>
      <c r="F12" s="36"/>
      <c r="G12" s="36"/>
      <c r="H12" s="36"/>
    </row>
    <row r="13" spans="1:8" ht="24" customHeight="1">
      <c r="A13" s="39"/>
      <c r="B13" s="35"/>
      <c r="C13" s="35"/>
      <c r="D13" s="35"/>
      <c r="E13" s="36"/>
      <c r="F13" s="36"/>
      <c r="G13" s="36"/>
      <c r="H13" s="36"/>
    </row>
    <row r="14" spans="1:8" ht="15.75">
      <c r="A14" s="2" t="s">
        <v>1</v>
      </c>
      <c r="B14" s="14" t="s">
        <v>13</v>
      </c>
      <c r="C14" s="3" t="s">
        <v>27</v>
      </c>
      <c r="D14" s="24" t="s">
        <v>50</v>
      </c>
      <c r="E14" s="2">
        <f>E15+E39+E29+E33+E50</f>
        <v>100278.89999999998</v>
      </c>
      <c r="F14" s="2" t="e">
        <f>F15+F39+F29+F33+F50</f>
        <v>#REF!</v>
      </c>
      <c r="G14" s="2">
        <f>G15+G39+G29+G33+G50</f>
        <v>96972</v>
      </c>
      <c r="H14" s="20">
        <f>G14*100/E14</f>
        <v>96.70229729285026</v>
      </c>
    </row>
    <row r="15" spans="1:8" ht="21" customHeight="1">
      <c r="A15" s="4" t="s">
        <v>5</v>
      </c>
      <c r="B15" s="8" t="s">
        <v>13</v>
      </c>
      <c r="C15" s="6" t="s">
        <v>92</v>
      </c>
      <c r="D15" s="5" t="s">
        <v>2</v>
      </c>
      <c r="E15" s="7">
        <f>E16+E24+E27</f>
        <v>89343.79999999999</v>
      </c>
      <c r="F15" s="7">
        <f>F16+F24</f>
        <v>24276</v>
      </c>
      <c r="G15" s="7">
        <f>G16+G24+G27</f>
        <v>86379.7</v>
      </c>
      <c r="H15" s="20">
        <f>G15*100/E15</f>
        <v>96.68236631976703</v>
      </c>
    </row>
    <row r="16" spans="1:8" ht="30" customHeight="1">
      <c r="A16" s="8" t="s">
        <v>6</v>
      </c>
      <c r="B16" s="8" t="s">
        <v>14</v>
      </c>
      <c r="C16" s="6" t="s">
        <v>93</v>
      </c>
      <c r="D16" s="25" t="s">
        <v>28</v>
      </c>
      <c r="E16" s="5">
        <f>E18+E21</f>
        <v>40967.399999999994</v>
      </c>
      <c r="F16" s="5">
        <f>F18+F21</f>
        <v>8522</v>
      </c>
      <c r="G16" s="5">
        <f>G18+G21+G19+G22+G23</f>
        <v>39072.00000000001</v>
      </c>
      <c r="H16" s="20">
        <f>G16*100/E16</f>
        <v>95.37339445510337</v>
      </c>
    </row>
    <row r="17" spans="1:8" ht="30" customHeight="1">
      <c r="A17" s="8"/>
      <c r="B17" s="8"/>
      <c r="C17" s="6" t="s">
        <v>123</v>
      </c>
      <c r="D17" s="25" t="s">
        <v>28</v>
      </c>
      <c r="E17" s="5">
        <f>E18+E19</f>
        <v>23260.8</v>
      </c>
      <c r="F17" s="5">
        <f>F18+F19</f>
        <v>12626</v>
      </c>
      <c r="G17" s="5">
        <f>G18+G19</f>
        <v>22161.8</v>
      </c>
      <c r="H17" s="20">
        <f>G17*100/E17</f>
        <v>95.27531297289862</v>
      </c>
    </row>
    <row r="18" spans="1:8" ht="31.5" customHeight="1">
      <c r="A18" s="8"/>
      <c r="B18" s="8"/>
      <c r="C18" s="4" t="s">
        <v>54</v>
      </c>
      <c r="D18" s="5" t="s">
        <v>29</v>
      </c>
      <c r="E18" s="5">
        <v>23260.8</v>
      </c>
      <c r="F18" s="29"/>
      <c r="G18" s="5">
        <v>22100</v>
      </c>
      <c r="H18" s="20">
        <f aca="true" t="shared" si="0" ref="H18:H66">G18*100/E18</f>
        <v>95.00962993534186</v>
      </c>
    </row>
    <row r="19" spans="1:8" ht="47.25" customHeight="1">
      <c r="A19" s="8"/>
      <c r="B19" s="8"/>
      <c r="C19" s="4" t="s">
        <v>55</v>
      </c>
      <c r="D19" s="5" t="s">
        <v>56</v>
      </c>
      <c r="E19" s="5"/>
      <c r="F19" s="5">
        <v>12626</v>
      </c>
      <c r="G19" s="5">
        <v>61.8</v>
      </c>
      <c r="H19" s="20"/>
    </row>
    <row r="20" spans="1:8" ht="34.5" customHeight="1">
      <c r="A20" s="8"/>
      <c r="B20" s="8"/>
      <c r="C20" s="4" t="s">
        <v>124</v>
      </c>
      <c r="D20" s="5" t="s">
        <v>125</v>
      </c>
      <c r="E20" s="5">
        <f>E21+E22</f>
        <v>17706.6</v>
      </c>
      <c r="F20" s="5"/>
      <c r="G20" s="5">
        <f>G21+G22</f>
        <v>16918.800000000003</v>
      </c>
      <c r="H20" s="20">
        <f t="shared" si="0"/>
        <v>95.55081156179054</v>
      </c>
    </row>
    <row r="21" spans="1:8" ht="51">
      <c r="A21" s="8"/>
      <c r="B21" s="8"/>
      <c r="C21" s="4" t="s">
        <v>57</v>
      </c>
      <c r="D21" s="5" t="s">
        <v>110</v>
      </c>
      <c r="E21" s="5">
        <v>17706.6</v>
      </c>
      <c r="F21" s="5">
        <v>8522</v>
      </c>
      <c r="G21" s="5">
        <v>16917.4</v>
      </c>
      <c r="H21" s="20">
        <f t="shared" si="0"/>
        <v>95.54290490551548</v>
      </c>
    </row>
    <row r="22" spans="1:8" ht="44.25" customHeight="1">
      <c r="A22" s="8"/>
      <c r="B22" s="8"/>
      <c r="C22" s="4" t="s">
        <v>58</v>
      </c>
      <c r="D22" s="5" t="s">
        <v>62</v>
      </c>
      <c r="E22" s="5"/>
      <c r="F22" s="5">
        <v>4725</v>
      </c>
      <c r="G22" s="5">
        <v>1.4</v>
      </c>
      <c r="H22" s="20"/>
    </row>
    <row r="23" spans="1:8" ht="31.5" customHeight="1">
      <c r="A23" s="8"/>
      <c r="B23" s="8"/>
      <c r="C23" s="4" t="s">
        <v>70</v>
      </c>
      <c r="D23" s="5" t="s">
        <v>111</v>
      </c>
      <c r="E23" s="5"/>
      <c r="F23" s="5"/>
      <c r="G23" s="5">
        <v>-8.6</v>
      </c>
      <c r="H23" s="20"/>
    </row>
    <row r="24" spans="1:8" ht="22.5" customHeight="1">
      <c r="A24" s="8" t="s">
        <v>10</v>
      </c>
      <c r="B24" s="8" t="s">
        <v>14</v>
      </c>
      <c r="C24" s="6" t="s">
        <v>59</v>
      </c>
      <c r="D24" s="5" t="s">
        <v>9</v>
      </c>
      <c r="E24" s="5">
        <f>E25</f>
        <v>44302.4</v>
      </c>
      <c r="F24" s="5">
        <f>F25</f>
        <v>15754</v>
      </c>
      <c r="G24" s="5">
        <f>G25+G26</f>
        <v>43875.299999999996</v>
      </c>
      <c r="H24" s="20">
        <f t="shared" si="0"/>
        <v>99.0359438766297</v>
      </c>
    </row>
    <row r="25" spans="1:8" ht="22.5" customHeight="1">
      <c r="A25" s="8"/>
      <c r="B25" s="8"/>
      <c r="C25" s="6" t="s">
        <v>60</v>
      </c>
      <c r="D25" s="5" t="s">
        <v>9</v>
      </c>
      <c r="E25" s="5">
        <v>44302.4</v>
      </c>
      <c r="F25" s="5">
        <v>15754</v>
      </c>
      <c r="G25" s="5">
        <v>43873.1</v>
      </c>
      <c r="H25" s="20">
        <f t="shared" si="0"/>
        <v>99.03097800570623</v>
      </c>
    </row>
    <row r="26" spans="1:8" ht="30.75" customHeight="1">
      <c r="A26" s="8"/>
      <c r="B26" s="8"/>
      <c r="C26" s="6" t="s">
        <v>61</v>
      </c>
      <c r="D26" s="5" t="s">
        <v>63</v>
      </c>
      <c r="E26" s="5"/>
      <c r="F26" s="5">
        <v>5544</v>
      </c>
      <c r="G26" s="5">
        <v>2.2</v>
      </c>
      <c r="H26" s="20"/>
    </row>
    <row r="27" spans="1:8" ht="18" customHeight="1">
      <c r="A27" s="8"/>
      <c r="B27" s="8"/>
      <c r="C27" s="6" t="s">
        <v>82</v>
      </c>
      <c r="D27" s="5" t="s">
        <v>83</v>
      </c>
      <c r="E27" s="5">
        <f>E28</f>
        <v>4074</v>
      </c>
      <c r="F27" s="5"/>
      <c r="G27" s="5">
        <f>G28</f>
        <v>3432.4</v>
      </c>
      <c r="H27" s="20">
        <f t="shared" si="0"/>
        <v>84.2513500245459</v>
      </c>
    </row>
    <row r="28" spans="1:8" ht="36" customHeight="1">
      <c r="A28" s="8"/>
      <c r="B28" s="8"/>
      <c r="C28" s="6" t="s">
        <v>84</v>
      </c>
      <c r="D28" s="5" t="s">
        <v>101</v>
      </c>
      <c r="E28" s="5">
        <v>4074</v>
      </c>
      <c r="F28" s="5"/>
      <c r="G28" s="5">
        <v>3432.4</v>
      </c>
      <c r="H28" s="20">
        <f t="shared" si="0"/>
        <v>84.2513500245459</v>
      </c>
    </row>
    <row r="29" spans="1:8" ht="36" customHeight="1" hidden="1">
      <c r="A29" s="13"/>
      <c r="B29" s="8"/>
      <c r="C29" s="28" t="s">
        <v>64</v>
      </c>
      <c r="D29" s="29" t="s">
        <v>78</v>
      </c>
      <c r="E29" s="7">
        <f aca="true" t="shared" si="1" ref="E29:G30">E30</f>
        <v>0</v>
      </c>
      <c r="F29" s="7">
        <f t="shared" si="1"/>
        <v>35.5</v>
      </c>
      <c r="G29" s="7">
        <f t="shared" si="1"/>
        <v>0</v>
      </c>
      <c r="H29" s="20"/>
    </row>
    <row r="30" spans="1:8" ht="24" customHeight="1" hidden="1">
      <c r="A30" s="13"/>
      <c r="B30" s="8"/>
      <c r="C30" s="28" t="s">
        <v>65</v>
      </c>
      <c r="D30" s="29" t="s">
        <v>66</v>
      </c>
      <c r="E30" s="5">
        <f t="shared" si="1"/>
        <v>0</v>
      </c>
      <c r="F30" s="5">
        <f t="shared" si="1"/>
        <v>35.5</v>
      </c>
      <c r="G30" s="5">
        <f t="shared" si="1"/>
        <v>0</v>
      </c>
      <c r="H30" s="20"/>
    </row>
    <row r="31" spans="1:8" ht="24" customHeight="1" hidden="1">
      <c r="A31" s="13"/>
      <c r="B31" s="8"/>
      <c r="C31" s="28" t="s">
        <v>67</v>
      </c>
      <c r="D31" s="29" t="s">
        <v>68</v>
      </c>
      <c r="E31" s="5"/>
      <c r="F31" s="5">
        <v>35.5</v>
      </c>
      <c r="G31" s="5">
        <v>0</v>
      </c>
      <c r="H31" s="20"/>
    </row>
    <row r="32" spans="1:8" ht="58.5" customHeight="1" hidden="1">
      <c r="A32" s="13"/>
      <c r="B32" s="8"/>
      <c r="C32" s="28" t="s">
        <v>30</v>
      </c>
      <c r="D32" s="29" t="s">
        <v>79</v>
      </c>
      <c r="E32" s="5">
        <v>0</v>
      </c>
      <c r="F32" s="5">
        <v>20</v>
      </c>
      <c r="G32" s="33"/>
      <c r="H32" s="20" t="e">
        <f t="shared" si="0"/>
        <v>#DIV/0!</v>
      </c>
    </row>
    <row r="33" spans="1:8" ht="31.5" customHeight="1">
      <c r="A33" s="13"/>
      <c r="B33" s="8"/>
      <c r="C33" s="6" t="s">
        <v>31</v>
      </c>
      <c r="D33" s="5" t="s">
        <v>102</v>
      </c>
      <c r="E33" s="7">
        <f>E34</f>
        <v>1504.4</v>
      </c>
      <c r="F33" s="7" t="e">
        <f>F34</f>
        <v>#REF!</v>
      </c>
      <c r="G33" s="7">
        <f>G34</f>
        <v>1505.3000000000002</v>
      </c>
      <c r="H33" s="20">
        <f t="shared" si="0"/>
        <v>100.05982451475673</v>
      </c>
    </row>
    <row r="34" spans="1:8" ht="18.75" customHeight="1">
      <c r="A34" s="13"/>
      <c r="B34" s="8"/>
      <c r="C34" s="6" t="s">
        <v>127</v>
      </c>
      <c r="D34" s="5" t="s">
        <v>71</v>
      </c>
      <c r="E34" s="5">
        <f>E35</f>
        <v>1504.4</v>
      </c>
      <c r="F34" s="5" t="e">
        <f>#REF!</f>
        <v>#REF!</v>
      </c>
      <c r="G34" s="5">
        <f>G35</f>
        <v>1505.3000000000002</v>
      </c>
      <c r="H34" s="20">
        <f t="shared" si="0"/>
        <v>100.05982451475673</v>
      </c>
    </row>
    <row r="35" spans="1:8" ht="12.75">
      <c r="A35" s="13"/>
      <c r="B35" s="8"/>
      <c r="C35" s="6" t="s">
        <v>128</v>
      </c>
      <c r="D35" s="5" t="s">
        <v>126</v>
      </c>
      <c r="E35" s="5">
        <f>E36</f>
        <v>1504.4</v>
      </c>
      <c r="F35" s="5"/>
      <c r="G35" s="5">
        <f>G36</f>
        <v>1505.3000000000002</v>
      </c>
      <c r="H35" s="20">
        <f t="shared" si="0"/>
        <v>100.05982451475673</v>
      </c>
    </row>
    <row r="36" spans="1:8" ht="25.5">
      <c r="A36" s="13"/>
      <c r="B36" s="8"/>
      <c r="C36" s="6" t="s">
        <v>129</v>
      </c>
      <c r="D36" s="5" t="s">
        <v>103</v>
      </c>
      <c r="E36" s="5">
        <f>E37+E38</f>
        <v>1504.4</v>
      </c>
      <c r="F36" s="5"/>
      <c r="G36" s="5">
        <f>G37+G38</f>
        <v>1505.3000000000002</v>
      </c>
      <c r="H36" s="20">
        <f t="shared" si="0"/>
        <v>100.05982451475673</v>
      </c>
    </row>
    <row r="37" spans="1:8" ht="61.5" customHeight="1">
      <c r="A37" s="13"/>
      <c r="B37" s="8"/>
      <c r="C37" s="6" t="s">
        <v>72</v>
      </c>
      <c r="D37" s="5" t="s">
        <v>32</v>
      </c>
      <c r="E37" s="5">
        <v>1248.2</v>
      </c>
      <c r="F37" s="5">
        <v>160</v>
      </c>
      <c r="G37" s="5">
        <v>1248.2</v>
      </c>
      <c r="H37" s="20">
        <f t="shared" si="0"/>
        <v>100</v>
      </c>
    </row>
    <row r="38" spans="1:8" ht="38.25" customHeight="1">
      <c r="A38" s="13"/>
      <c r="B38" s="8"/>
      <c r="C38" s="6" t="s">
        <v>130</v>
      </c>
      <c r="D38" s="5" t="s">
        <v>131</v>
      </c>
      <c r="E38" s="5">
        <v>256.2</v>
      </c>
      <c r="F38" s="5"/>
      <c r="G38" s="5">
        <v>257.1</v>
      </c>
      <c r="H38" s="20">
        <f t="shared" si="0"/>
        <v>100.3512880562061</v>
      </c>
    </row>
    <row r="39" spans="1:8" ht="25.5" customHeight="1">
      <c r="A39" s="12" t="s">
        <v>3</v>
      </c>
      <c r="B39" s="8" t="s">
        <v>14</v>
      </c>
      <c r="C39" s="6" t="s">
        <v>33</v>
      </c>
      <c r="D39" s="5" t="s">
        <v>112</v>
      </c>
      <c r="E39" s="7">
        <f>E40+E41</f>
        <v>9430.699999999999</v>
      </c>
      <c r="F39" s="7">
        <f>F40+F41</f>
        <v>2163</v>
      </c>
      <c r="G39" s="7">
        <f>G40+G41</f>
        <v>9087</v>
      </c>
      <c r="H39" s="20">
        <f t="shared" si="0"/>
        <v>96.35551973872566</v>
      </c>
    </row>
    <row r="40" spans="1:8" ht="48.75" customHeight="1">
      <c r="A40" s="12" t="s">
        <v>4</v>
      </c>
      <c r="B40" s="8" t="s">
        <v>14</v>
      </c>
      <c r="C40" s="6" t="s">
        <v>34</v>
      </c>
      <c r="D40" s="5" t="s">
        <v>11</v>
      </c>
      <c r="E40" s="5">
        <v>109.4</v>
      </c>
      <c r="F40" s="5">
        <v>593</v>
      </c>
      <c r="G40" s="5">
        <v>80</v>
      </c>
      <c r="H40" s="20">
        <f t="shared" si="0"/>
        <v>73.12614259597805</v>
      </c>
    </row>
    <row r="41" spans="1:8" ht="36" customHeight="1">
      <c r="A41" s="12" t="s">
        <v>17</v>
      </c>
      <c r="B41" s="8" t="s">
        <v>14</v>
      </c>
      <c r="C41" s="6" t="s">
        <v>35</v>
      </c>
      <c r="D41" s="5" t="s">
        <v>12</v>
      </c>
      <c r="E41" s="5">
        <f>E42</f>
        <v>9321.3</v>
      </c>
      <c r="F41" s="5">
        <f>F42</f>
        <v>1570</v>
      </c>
      <c r="G41" s="5">
        <f>G42</f>
        <v>9007</v>
      </c>
      <c r="H41" s="20">
        <f t="shared" si="0"/>
        <v>96.62815272547822</v>
      </c>
    </row>
    <row r="42" spans="1:8" ht="46.5" customHeight="1">
      <c r="A42" s="12" t="s">
        <v>18</v>
      </c>
      <c r="B42" s="8" t="s">
        <v>14</v>
      </c>
      <c r="C42" s="6" t="s">
        <v>36</v>
      </c>
      <c r="D42" s="5" t="s">
        <v>104</v>
      </c>
      <c r="E42" s="5">
        <f>+E43+E44+E47+E48+E46+E49+E45</f>
        <v>9321.3</v>
      </c>
      <c r="F42" s="5">
        <f>+F43+F44+F47+F48+F46+F49+F45</f>
        <v>1570</v>
      </c>
      <c r="G42" s="5">
        <f>+G43+G44+G47+G48+G46+G49+G45</f>
        <v>9007</v>
      </c>
      <c r="H42" s="20">
        <f t="shared" si="0"/>
        <v>96.62815272547822</v>
      </c>
    </row>
    <row r="43" spans="1:8" ht="62.25" customHeight="1">
      <c r="A43" s="12"/>
      <c r="B43" s="8"/>
      <c r="C43" s="6" t="s">
        <v>37</v>
      </c>
      <c r="D43" s="5" t="s">
        <v>113</v>
      </c>
      <c r="E43" s="5">
        <v>3186.6</v>
      </c>
      <c r="F43" s="5">
        <v>1458</v>
      </c>
      <c r="G43" s="5">
        <v>2735</v>
      </c>
      <c r="H43" s="20">
        <f t="shared" si="0"/>
        <v>85.8281554007406</v>
      </c>
    </row>
    <row r="44" spans="1:8" ht="51">
      <c r="A44" s="12"/>
      <c r="B44" s="8"/>
      <c r="C44" s="6" t="s">
        <v>53</v>
      </c>
      <c r="D44" s="5" t="s">
        <v>113</v>
      </c>
      <c r="E44" s="5">
        <v>2700</v>
      </c>
      <c r="F44" s="5">
        <v>20</v>
      </c>
      <c r="G44" s="5">
        <v>2553.5</v>
      </c>
      <c r="H44" s="20">
        <f t="shared" si="0"/>
        <v>94.57407407407408</v>
      </c>
    </row>
    <row r="45" spans="1:8" ht="51">
      <c r="A45" s="12"/>
      <c r="B45" s="8"/>
      <c r="C45" s="6" t="s">
        <v>132</v>
      </c>
      <c r="D45" s="5" t="s">
        <v>113</v>
      </c>
      <c r="E45" s="5">
        <v>20</v>
      </c>
      <c r="F45" s="5"/>
      <c r="G45" s="5">
        <v>20</v>
      </c>
      <c r="H45" s="20">
        <f t="shared" si="0"/>
        <v>100</v>
      </c>
    </row>
    <row r="46" spans="1:8" ht="51">
      <c r="A46" s="12"/>
      <c r="B46" s="8"/>
      <c r="C46" s="4" t="s">
        <v>90</v>
      </c>
      <c r="D46" s="5" t="s">
        <v>113</v>
      </c>
      <c r="E46" s="5">
        <v>2200</v>
      </c>
      <c r="F46" s="5"/>
      <c r="G46" s="5">
        <v>2356.5</v>
      </c>
      <c r="H46" s="20">
        <f>G46*100/E46</f>
        <v>107.11363636363636</v>
      </c>
    </row>
    <row r="47" spans="1:8" ht="51">
      <c r="A47" s="12" t="s">
        <v>19</v>
      </c>
      <c r="B47" s="8" t="s">
        <v>14</v>
      </c>
      <c r="C47" s="4" t="s">
        <v>38</v>
      </c>
      <c r="D47" s="5" t="s">
        <v>113</v>
      </c>
      <c r="E47" s="5">
        <v>1150.2</v>
      </c>
      <c r="F47" s="5">
        <v>88</v>
      </c>
      <c r="G47" s="5">
        <v>1272.5</v>
      </c>
      <c r="H47" s="20">
        <f t="shared" si="0"/>
        <v>110.63293340288645</v>
      </c>
    </row>
    <row r="48" spans="1:8" ht="46.5" customHeight="1">
      <c r="A48" s="12" t="s">
        <v>20</v>
      </c>
      <c r="B48" s="8" t="s">
        <v>14</v>
      </c>
      <c r="C48" s="4" t="s">
        <v>39</v>
      </c>
      <c r="D48" s="5" t="s">
        <v>105</v>
      </c>
      <c r="E48" s="5">
        <v>49.5</v>
      </c>
      <c r="F48" s="5">
        <v>4</v>
      </c>
      <c r="G48" s="5">
        <v>28.9</v>
      </c>
      <c r="H48" s="20">
        <f t="shared" si="0"/>
        <v>58.38383838383838</v>
      </c>
    </row>
    <row r="49" spans="1:8" ht="46.5" customHeight="1">
      <c r="A49" s="12"/>
      <c r="B49" s="8"/>
      <c r="C49" s="4" t="s">
        <v>94</v>
      </c>
      <c r="D49" s="5" t="s">
        <v>95</v>
      </c>
      <c r="E49" s="5">
        <v>15</v>
      </c>
      <c r="F49" s="5"/>
      <c r="G49" s="5">
        <v>40.6</v>
      </c>
      <c r="H49" s="20">
        <f t="shared" si="0"/>
        <v>270.6666666666667</v>
      </c>
    </row>
    <row r="50" spans="1:8" ht="19.5" customHeight="1" hidden="1">
      <c r="A50" s="12"/>
      <c r="B50" s="8"/>
      <c r="C50" s="4" t="s">
        <v>96</v>
      </c>
      <c r="D50" s="5" t="s">
        <v>69</v>
      </c>
      <c r="E50" s="30">
        <f aca="true" t="shared" si="2" ref="E50:G51">E51</f>
        <v>0</v>
      </c>
      <c r="F50" s="30" t="e">
        <f t="shared" si="2"/>
        <v>#REF!</v>
      </c>
      <c r="G50" s="30">
        <f t="shared" si="2"/>
        <v>0</v>
      </c>
      <c r="H50" s="27" t="e">
        <f t="shared" si="0"/>
        <v>#DIV/0!</v>
      </c>
    </row>
    <row r="51" spans="1:8" ht="15.75" customHeight="1" hidden="1">
      <c r="A51" s="12"/>
      <c r="B51" s="8"/>
      <c r="C51" s="4" t="s">
        <v>97</v>
      </c>
      <c r="D51" s="5" t="s">
        <v>80</v>
      </c>
      <c r="E51" s="29">
        <f t="shared" si="2"/>
        <v>0</v>
      </c>
      <c r="F51" s="29" t="e">
        <f t="shared" si="2"/>
        <v>#REF!</v>
      </c>
      <c r="G51" s="29">
        <f t="shared" si="2"/>
        <v>0</v>
      </c>
      <c r="H51" s="27" t="e">
        <f t="shared" si="0"/>
        <v>#DIV/0!</v>
      </c>
    </row>
    <row r="52" spans="1:8" ht="33.75" customHeight="1" hidden="1">
      <c r="A52" s="12"/>
      <c r="B52" s="8"/>
      <c r="C52" s="4" t="s">
        <v>98</v>
      </c>
      <c r="D52" s="5" t="s">
        <v>91</v>
      </c>
      <c r="E52" s="29"/>
      <c r="F52" s="29" t="e">
        <f>#REF!</f>
        <v>#REF!</v>
      </c>
      <c r="G52" s="29"/>
      <c r="H52" s="27"/>
    </row>
    <row r="53" spans="1:8" ht="16.5" customHeight="1">
      <c r="A53" s="2" t="s">
        <v>22</v>
      </c>
      <c r="B53" s="14" t="s">
        <v>13</v>
      </c>
      <c r="C53" s="3" t="s">
        <v>99</v>
      </c>
      <c r="D53" s="24" t="s">
        <v>23</v>
      </c>
      <c r="E53" s="2">
        <f>E54</f>
        <v>15252.300000000001</v>
      </c>
      <c r="F53" s="2">
        <f>F54</f>
        <v>16913.8</v>
      </c>
      <c r="G53" s="2">
        <f>G54</f>
        <v>15045.2</v>
      </c>
      <c r="H53" s="20">
        <f t="shared" si="0"/>
        <v>98.64217200028847</v>
      </c>
    </row>
    <row r="54" spans="1:8" ht="31.5" customHeight="1">
      <c r="A54" s="12" t="s">
        <v>5</v>
      </c>
      <c r="B54" s="8" t="s">
        <v>13</v>
      </c>
      <c r="C54" s="4" t="s">
        <v>100</v>
      </c>
      <c r="D54" s="5" t="s">
        <v>24</v>
      </c>
      <c r="E54" s="5">
        <f>E55+E58</f>
        <v>15252.300000000001</v>
      </c>
      <c r="F54" s="5">
        <f>F55+F58</f>
        <v>16913.8</v>
      </c>
      <c r="G54" s="5">
        <f>G55+G58</f>
        <v>15045.2</v>
      </c>
      <c r="H54" s="20">
        <f t="shared" si="0"/>
        <v>98.64217200028847</v>
      </c>
    </row>
    <row r="55" spans="1:8" ht="29.25" customHeight="1" hidden="1">
      <c r="A55" s="12" t="s">
        <v>10</v>
      </c>
      <c r="B55" s="8" t="s">
        <v>13</v>
      </c>
      <c r="C55" s="31" t="s">
        <v>42</v>
      </c>
      <c r="D55" s="29" t="s">
        <v>40</v>
      </c>
      <c r="E55" s="5">
        <f>E56</f>
        <v>0</v>
      </c>
      <c r="F55" s="5">
        <f>F56</f>
        <v>10000</v>
      </c>
      <c r="G55" s="33"/>
      <c r="H55" s="20" t="e">
        <f t="shared" si="0"/>
        <v>#DIV/0!</v>
      </c>
    </row>
    <row r="56" spans="1:8" ht="18.75" customHeight="1" hidden="1">
      <c r="A56" s="12" t="s">
        <v>26</v>
      </c>
      <c r="B56" s="8" t="s">
        <v>13</v>
      </c>
      <c r="C56" s="31" t="s">
        <v>43</v>
      </c>
      <c r="D56" s="29" t="s">
        <v>25</v>
      </c>
      <c r="E56" s="5">
        <f>E57</f>
        <v>0</v>
      </c>
      <c r="F56" s="5">
        <f>F57</f>
        <v>10000</v>
      </c>
      <c r="G56" s="33"/>
      <c r="H56" s="20" t="e">
        <f t="shared" si="0"/>
        <v>#DIV/0!</v>
      </c>
    </row>
    <row r="57" spans="1:8" ht="34.5" customHeight="1" hidden="1">
      <c r="A57" s="12"/>
      <c r="B57" s="8"/>
      <c r="C57" s="31" t="s">
        <v>44</v>
      </c>
      <c r="D57" s="29" t="s">
        <v>41</v>
      </c>
      <c r="E57" s="5">
        <v>0</v>
      </c>
      <c r="F57" s="5">
        <v>10000</v>
      </c>
      <c r="G57" s="33"/>
      <c r="H57" s="20" t="e">
        <f t="shared" si="0"/>
        <v>#DIV/0!</v>
      </c>
    </row>
    <row r="58" spans="1:8" ht="34.5" customHeight="1">
      <c r="A58" s="12"/>
      <c r="B58" s="8"/>
      <c r="C58" s="4" t="s">
        <v>114</v>
      </c>
      <c r="D58" s="5" t="s">
        <v>106</v>
      </c>
      <c r="E58" s="5">
        <f>+E59+E63</f>
        <v>15252.300000000001</v>
      </c>
      <c r="F58" s="5">
        <f>+F59+F63</f>
        <v>6913.8</v>
      </c>
      <c r="G58" s="5">
        <f>+G59+G63</f>
        <v>15045.2</v>
      </c>
      <c r="H58" s="20">
        <f t="shared" si="0"/>
        <v>98.64217200028847</v>
      </c>
    </row>
    <row r="59" spans="1:8" ht="34.5" customHeight="1">
      <c r="A59" s="12"/>
      <c r="B59" s="8"/>
      <c r="C59" s="4" t="s">
        <v>115</v>
      </c>
      <c r="D59" s="5" t="s">
        <v>45</v>
      </c>
      <c r="E59" s="5">
        <f>E60</f>
        <v>3302.6</v>
      </c>
      <c r="F59" s="5">
        <f>F60</f>
        <v>1842.5</v>
      </c>
      <c r="G59" s="5">
        <f>G60</f>
        <v>3289.7000000000003</v>
      </c>
      <c r="H59" s="20">
        <f t="shared" si="0"/>
        <v>99.60939865560468</v>
      </c>
    </row>
    <row r="60" spans="1:8" ht="42.75" customHeight="1">
      <c r="A60" s="12"/>
      <c r="B60" s="8"/>
      <c r="C60" s="4" t="s">
        <v>116</v>
      </c>
      <c r="D60" s="5" t="s">
        <v>107</v>
      </c>
      <c r="E60" s="5">
        <f>+E61+E62</f>
        <v>3302.6</v>
      </c>
      <c r="F60" s="5">
        <v>1842.5</v>
      </c>
      <c r="G60" s="5">
        <f>G61+G62</f>
        <v>3289.7000000000003</v>
      </c>
      <c r="H60" s="20">
        <f t="shared" si="0"/>
        <v>99.60939865560468</v>
      </c>
    </row>
    <row r="61" spans="1:8" ht="60.75" customHeight="1">
      <c r="A61" s="12"/>
      <c r="B61" s="8"/>
      <c r="C61" s="4" t="s">
        <v>117</v>
      </c>
      <c r="D61" s="5" t="s">
        <v>81</v>
      </c>
      <c r="E61" s="5">
        <v>3295.7</v>
      </c>
      <c r="F61" s="5">
        <v>1804.3</v>
      </c>
      <c r="G61" s="5">
        <v>3282.8</v>
      </c>
      <c r="H61" s="20">
        <f t="shared" si="0"/>
        <v>99.60858087811391</v>
      </c>
    </row>
    <row r="62" spans="1:8" ht="76.5" customHeight="1">
      <c r="A62" s="12"/>
      <c r="B62" s="8"/>
      <c r="C62" s="4" t="s">
        <v>118</v>
      </c>
      <c r="D62" s="5" t="s">
        <v>47</v>
      </c>
      <c r="E62" s="5">
        <v>6.9</v>
      </c>
      <c r="F62" s="5">
        <v>38.2</v>
      </c>
      <c r="G62" s="5">
        <v>6.9</v>
      </c>
      <c r="H62" s="20">
        <f t="shared" si="0"/>
        <v>100</v>
      </c>
    </row>
    <row r="63" spans="1:8" ht="31.5" customHeight="1">
      <c r="A63" s="12"/>
      <c r="B63" s="8"/>
      <c r="C63" s="4" t="s">
        <v>119</v>
      </c>
      <c r="D63" s="5" t="s">
        <v>48</v>
      </c>
      <c r="E63" s="5">
        <f>E64</f>
        <v>11949.7</v>
      </c>
      <c r="F63" s="5">
        <v>5071.3</v>
      </c>
      <c r="G63" s="5">
        <f>G64</f>
        <v>11755.5</v>
      </c>
      <c r="H63" s="20">
        <f t="shared" si="0"/>
        <v>98.37485459886021</v>
      </c>
    </row>
    <row r="64" spans="1:8" ht="55.5" customHeight="1">
      <c r="A64" s="12"/>
      <c r="B64" s="8"/>
      <c r="C64" s="4" t="s">
        <v>120</v>
      </c>
      <c r="D64" s="5" t="s">
        <v>108</v>
      </c>
      <c r="E64" s="5">
        <f>+E65+E66</f>
        <v>11949.7</v>
      </c>
      <c r="F64" s="5">
        <v>5071.3</v>
      </c>
      <c r="G64" s="5">
        <f>G65+G66</f>
        <v>11755.5</v>
      </c>
      <c r="H64" s="20">
        <f t="shared" si="0"/>
        <v>98.37485459886021</v>
      </c>
    </row>
    <row r="65" spans="1:8" ht="42.75" customHeight="1">
      <c r="A65" s="12"/>
      <c r="B65" s="8"/>
      <c r="C65" s="4" t="s">
        <v>121</v>
      </c>
      <c r="D65" s="5" t="s">
        <v>49</v>
      </c>
      <c r="E65" s="5">
        <v>8552.2</v>
      </c>
      <c r="F65" s="5">
        <v>4562.9</v>
      </c>
      <c r="G65" s="5">
        <v>8361.5</v>
      </c>
      <c r="H65" s="20">
        <f t="shared" si="0"/>
        <v>97.77016440214213</v>
      </c>
    </row>
    <row r="66" spans="1:8" ht="42.75" customHeight="1">
      <c r="A66" s="12"/>
      <c r="B66" s="8"/>
      <c r="C66" s="4" t="s">
        <v>122</v>
      </c>
      <c r="D66" s="5" t="s">
        <v>52</v>
      </c>
      <c r="E66" s="5">
        <v>3397.5</v>
      </c>
      <c r="F66" s="5">
        <v>508.4</v>
      </c>
      <c r="G66" s="5">
        <v>3394</v>
      </c>
      <c r="H66" s="20">
        <f t="shared" si="0"/>
        <v>99.89698307579103</v>
      </c>
    </row>
    <row r="67" spans="1:8" ht="18.75" customHeight="1">
      <c r="A67" s="9"/>
      <c r="B67" s="15"/>
      <c r="C67" s="10"/>
      <c r="D67" s="26" t="s">
        <v>7</v>
      </c>
      <c r="E67" s="34">
        <f>E14+E53</f>
        <v>115531.19999999998</v>
      </c>
      <c r="F67" s="34" t="e">
        <f>F14+F53</f>
        <v>#REF!</v>
      </c>
      <c r="G67" s="34">
        <f>G14+G53</f>
        <v>112017.2</v>
      </c>
      <c r="H67" s="34">
        <f>G67*100/E67</f>
        <v>96.95839738529507</v>
      </c>
    </row>
    <row r="68" spans="1:8" ht="12.75">
      <c r="A68" s="1"/>
      <c r="E68" s="32"/>
      <c r="F68" s="32"/>
      <c r="G68" s="32"/>
      <c r="H68" s="32"/>
    </row>
  </sheetData>
  <sheetProtection/>
  <protectedRanges>
    <protectedRange password="CF7A" sqref="E67:H67" name="Диапазон1"/>
  </protectedRanges>
  <mergeCells count="16">
    <mergeCell ref="E2:H2"/>
    <mergeCell ref="E11:E13"/>
    <mergeCell ref="G11:G13"/>
    <mergeCell ref="H11:H13"/>
    <mergeCell ref="E3:H3"/>
    <mergeCell ref="E4:H4"/>
    <mergeCell ref="E5:H5"/>
    <mergeCell ref="C9:H9"/>
    <mergeCell ref="E6:H6"/>
    <mergeCell ref="E7:H7"/>
    <mergeCell ref="B11:B13"/>
    <mergeCell ref="F11:F13"/>
    <mergeCell ref="A11:A13"/>
    <mergeCell ref="A10:B10"/>
    <mergeCell ref="C11:C13"/>
    <mergeCell ref="D11:D13"/>
  </mergeCells>
  <printOptions/>
  <pageMargins left="0" right="0" top="0.1968503937007874" bottom="0.1968503937007874" header="0.5118110236220472" footer="0.5118110236220472"/>
  <pageSetup horizontalDpi="600" verticalDpi="600" orientation="portrait" paperSize="9" scale="70" r:id="rId1"/>
  <rowBreaks count="1" manualBreakCount="1">
    <brk id="4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2017-03-14T11:43:21Z</cp:lastPrinted>
  <dcterms:created xsi:type="dcterms:W3CDTF">2003-12-11T09:07:54Z</dcterms:created>
  <dcterms:modified xsi:type="dcterms:W3CDTF">2019-05-24T13:28:23Z</dcterms:modified>
  <cp:category/>
  <cp:version/>
  <cp:contentType/>
  <cp:contentStatus/>
</cp:coreProperties>
</file>