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<sst xmlns="http://schemas.openxmlformats.org/spreadsheetml/2006/main" count="696" uniqueCount="370">
  <si>
    <t>Наименование  статей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</si>
  <si>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</si>
  <si>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</si>
  <si>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</si>
  <si>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</si>
  <si>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ОБЩЕГОСУДАРСТВЕННЫЕ ВОПРОСЫ</t>
  </si>
  <si>
    <t>Заработная плата</t>
  </si>
  <si>
    <t>211</t>
  </si>
  <si>
    <t>Расходы</t>
  </si>
  <si>
    <t>РЕЗЕРВНЫЕ ФОНДЫ</t>
  </si>
  <si>
    <t>ДРУГИЕ ОБЩЕГОСУДАРСТВЕННЫЕ ВОПРОСЫ</t>
  </si>
  <si>
    <t>ЖИЛИЩНО-КОММУНАЛЬНОЕ ХОЗЯЙСТВО</t>
  </si>
  <si>
    <t>ОБРАЗОВАНИЕ</t>
  </si>
  <si>
    <t>0700</t>
  </si>
  <si>
    <t>0707</t>
  </si>
  <si>
    <t>0800</t>
  </si>
  <si>
    <t>КУЛЬТУРА</t>
  </si>
  <si>
    <t>0801</t>
  </si>
  <si>
    <t>ПЕРИОДИЧЕСКАЯ ПЕЧАТЬ И ИЗДАТЕЛЬСТВА</t>
  </si>
  <si>
    <t>СОЦИАЛЬНАЯ ПОЛИТИКА</t>
  </si>
  <si>
    <t>1000</t>
  </si>
  <si>
    <t>1004</t>
  </si>
  <si>
    <t>ОБЕСПЕЧЕНИЕ ПРОВЕДЕНИЯ ВЫБОРОВ И РЕФЕРЕНДУМОВ</t>
  </si>
  <si>
    <t>Прочие выплаты</t>
  </si>
  <si>
    <t>212</t>
  </si>
  <si>
    <t>Резервный фонд местной администрации</t>
  </si>
  <si>
    <t>Код главного распорядителя</t>
  </si>
  <si>
    <t>Расходы на проведение работ по военно-патриотическому воспитанию граждан РФ на территории муниципального образования</t>
  </si>
  <si>
    <t>Выполнение функций органами местного самоуправления</t>
  </si>
  <si>
    <t>0503</t>
  </si>
  <si>
    <t>ОХРАНА СЕМЬИ И ДЕТСТВА</t>
  </si>
  <si>
    <t>500</t>
  </si>
  <si>
    <t>Глава муниципального образования</t>
  </si>
  <si>
    <t>002 03 00</t>
  </si>
  <si>
    <t>Глава местной администрации (исполнительно-распорядительного органа муниципального образования)</t>
  </si>
  <si>
    <t>450 02 00</t>
  </si>
  <si>
    <t>Выполнений функций бюджетными учреждениями</t>
  </si>
  <si>
    <t>001</t>
  </si>
  <si>
    <t>Проведение выборов в представительные органы муниципального образования</t>
  </si>
  <si>
    <t>020 01 00</t>
  </si>
  <si>
    <t>ФУНКЦИОНИРОВАНИЕ ВЫСШЕГО ДОЛЖНОСТНОГО ЛИЦА СУБЪЕКТА РОССИЙСКОЙ ФЕДЕРАЦИИ И МУНИЦИПАЛЬНОГО ОБРАЗОВАНИЯ</t>
  </si>
  <si>
    <t>002 02 01</t>
  </si>
  <si>
    <t>002 02 02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</si>
  <si>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</si>
  <si>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</si>
  <si>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Члены избирательной комиссии муниципального образования</t>
  </si>
  <si>
    <t>002 06 00</t>
  </si>
  <si>
    <t>Содержание и обеспечение деятельности муниципального учреждения культуры</t>
  </si>
  <si>
    <t>440 99 00</t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</si>
  <si>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</si>
  <si>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</si>
  <si>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</si>
  <si>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Прочие работы, услуги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</si>
  <si>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</si>
  <si>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</si>
  <si>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</si>
  <si>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</si>
  <si>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1100</t>
  </si>
  <si>
    <t>ФИЗИЧЕСКАЯ КУЛЬТУРА</t>
  </si>
  <si>
    <t>1101</t>
  </si>
  <si>
    <t xml:space="preserve">КУЛЬТУРА, КИНЕМАТОГРАФИЯ </t>
  </si>
  <si>
    <t>СРЕДСТВА МАССОВОЙ ИНФОРМАЦИИ</t>
  </si>
  <si>
    <t>1200</t>
  </si>
  <si>
    <t>1202</t>
  </si>
  <si>
    <t>НАЦИОНАЛЬНАЯ ЭКОНОМИКА</t>
  </si>
  <si>
    <t>ОБЩЕЭКОНОМИЧЕСКИЕ ВОПРОСЫ</t>
  </si>
  <si>
    <t>Исполнено</t>
  </si>
  <si>
    <t>(тыс.руб.)</t>
  </si>
  <si>
    <t>952</t>
  </si>
  <si>
    <t>МЕСТНАЯ АДМИНИСТРАЦИЯ ВНУТРИГОРОДСКОГО МУНИЦИПАЛЬНОГО ОБРАЗОВАНИЯ САНКТ-ПЕТЕРБУРГА МУНИЦИПАЛЬНОГО ОКРУГА МАЛАЯ ОХТА</t>
  </si>
  <si>
    <t>МУНИЦИПАЛЬНЫЙ СОВЕТ ВНУТРИГОРОДСКОГО МУНИЦИПАЛЬНОГО ОБРАЗОВАНИЯ САНКТ-ПЕТЕРБУРГА МУНИЦИПАЛЬНОГО ОКРУГА МАЛАЯ ОХТА</t>
  </si>
  <si>
    <t>795 02 00</t>
  </si>
  <si>
    <t xml:space="preserve">Расходы по подготовке и обучению неработающего населения внутригородского муниципального образования способам защиты и действиям в чрезвычайных ситуациях </t>
  </si>
  <si>
    <t>СВЯЗЬ И ИНФОРМАТИКА</t>
  </si>
  <si>
    <t>Расходы на организацию местных и участие в организации и проведении городских праздничных и иных зрелищных мероприятий на территории внутригородского муниципального образования</t>
  </si>
  <si>
    <t>Расходы на организацию мероприятий по сохранению и развитию местных традиций и обрядов на территории внутригородского муниципального образования</t>
  </si>
  <si>
    <t>Расходы на создание условий для развития массовой физической культуры и спорта на территории внутригородского муниципального образования</t>
  </si>
  <si>
    <t>Расходы по опубликованию муниципальных правовых актов и иной информации внутригородского муниципального образования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</si>
  <si>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</si>
  <si>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</si>
  <si>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</si>
  <si>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</si>
  <si>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</si>
  <si>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934</t>
  </si>
  <si>
    <t>870</t>
  </si>
  <si>
    <t>Резервные средства</t>
  </si>
  <si>
    <t>Расходы по текущему ремонту придомовых территорий и дворовых территорий</t>
  </si>
  <si>
    <t>Расходы на создание зон отдыха, оформление к праздничным мероприятиям, обустройство и содержание детских и спортивных площадок</t>
  </si>
  <si>
    <t>Расходы на ликвидацию несанкционированных свалок, уборка водных акваторий</t>
  </si>
  <si>
    <t>Расходы по озеленению территории, в т.ч. компенсационное озеленение</t>
  </si>
  <si>
    <t>Расходы по устройству искусственных неровностей</t>
  </si>
  <si>
    <t>0705</t>
  </si>
  <si>
    <t>ПРОФЕССИОНАЛЬНАЯ ПОДГОТОВКА, ПЕРЕПОДГОТОВКА И ПОВЫШЕНИЕ КВАЛИФИКАЦИИ</t>
  </si>
  <si>
    <t>Расходы на организацию и проведение досуговых мероприятий для жителей муниципального образования</t>
  </si>
  <si>
    <t>к Решению</t>
  </si>
  <si>
    <t>Муниципального Совета внутригородского</t>
  </si>
  <si>
    <t>муниципального образования Санкт-Петербурга</t>
  </si>
  <si>
    <t>муниципального округа Малая Охта</t>
  </si>
  <si>
    <t>______________________   № _____</t>
  </si>
  <si>
    <t xml:space="preserve">Депутаты, осуществляющие свою деятельность на постоянной основе </t>
  </si>
  <si>
    <t xml:space="preserve">Компенсация депутатам, осуществляющим свои полномочия на непостоянной основе </t>
  </si>
  <si>
    <t>Целевая программа по участию в реализации мер профилактике дорожно-транспортного травматизма на территории внутригородского муниципального образования</t>
  </si>
  <si>
    <t>НАЦИОНАЛЬНАЯ БЕЗОПАСНОСТЬ И ПРАВООХРАНИТЕЛЬНАЯ ДЕЯТЕЛЬНОСТЬ</t>
  </si>
  <si>
    <t>Расходы на участие в организации и финансировании проведения оплачиваемых общественных работ,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 ищущих работу впервые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</si>
  <si>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</si>
  <si>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</si>
  <si>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</si>
  <si>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</si>
  <si>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</si>
  <si>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</si>
  <si>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</si>
  <si>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</si>
  <si>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</si>
  <si>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Расходы на выплату персоналу государственных (муниципальных) органов</t>
  </si>
  <si>
    <t>Расходы на  организацию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</si>
  <si>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Расходы на содержание муниципальной информационной службы</t>
  </si>
  <si>
    <t>Расходы на предоставление доплат к пенсии лицам, замещавшим муниципальные должности и должности муниципальной службы</t>
  </si>
  <si>
    <t>Публичные нормативные социальные выплаты гражданам</t>
  </si>
  <si>
    <t>ИЗБИРАТЕЛЬНАЯ КОМИССИЯ ВНУТРИГОРОДСКОГО МУНИЦИПАЛЬНОГО ОБРАЗОВАНИЯ МУНИЦИПАЛЬНОГО ОКРУГА МАЛАЯ ОХТА</t>
  </si>
  <si>
    <t>990</t>
  </si>
  <si>
    <t>0107</t>
  </si>
  <si>
    <t>0020600</t>
  </si>
  <si>
    <t>0200100</t>
  </si>
  <si>
    <t>№ п/п</t>
  </si>
  <si>
    <t>1.</t>
  </si>
  <si>
    <t>1.1.</t>
  </si>
  <si>
    <t>1.1.1.</t>
  </si>
  <si>
    <t>1.1.1.1.</t>
  </si>
  <si>
    <t>1.1.1.1.1.</t>
  </si>
  <si>
    <t>1.1.2.</t>
  </si>
  <si>
    <t>1.1.2.1.</t>
  </si>
  <si>
    <t>1.1.2.1.1.</t>
  </si>
  <si>
    <t>1.1.2.1.1.1.</t>
  </si>
  <si>
    <t>1.1.2.2.</t>
  </si>
  <si>
    <t>1.1.2.2.1.</t>
  </si>
  <si>
    <t>1.1.2.2.1.1.</t>
  </si>
  <si>
    <t>2.</t>
  </si>
  <si>
    <t>2.1.</t>
  </si>
  <si>
    <t>2.1.1.</t>
  </si>
  <si>
    <t>2.1.1.1.</t>
  </si>
  <si>
    <t>2.1.1.1.1.</t>
  </si>
  <si>
    <t>2.1.1.1.1.1.</t>
  </si>
  <si>
    <t>2.1.1.2.</t>
  </si>
  <si>
    <t>2.1.1.2.1.</t>
  </si>
  <si>
    <t>2.1.1.2.1.1.</t>
  </si>
  <si>
    <t>2.1.1.2.2.</t>
  </si>
  <si>
    <t>2.1.1.2.2.1.</t>
  </si>
  <si>
    <t>2.1.1.2.3.</t>
  </si>
  <si>
    <t>2.1.1.2.3.1.</t>
  </si>
  <si>
    <t>2.1.2.</t>
  </si>
  <si>
    <t>2.1.2.1.</t>
  </si>
  <si>
    <t>2.1.2.1.1.</t>
  </si>
  <si>
    <t>2.1.2.1.1.1.</t>
  </si>
  <si>
    <t>2.1.3.</t>
  </si>
  <si>
    <t>2.1.3.1.</t>
  </si>
  <si>
    <t>2.1.3.1.1.</t>
  </si>
  <si>
    <t>2.1.3.1.1.1.</t>
  </si>
  <si>
    <t>2.1.3.2.</t>
  </si>
  <si>
    <t>2.1.3.2.1.</t>
  </si>
  <si>
    <t>2.1.3.2.1.1.</t>
  </si>
  <si>
    <t>2.1.3.4.</t>
  </si>
  <si>
    <t>2.1.3.4.1.</t>
  </si>
  <si>
    <t>2.1.3.4.1.1.</t>
  </si>
  <si>
    <t>2.1.3.5.</t>
  </si>
  <si>
    <t>2.1.3.5.1.</t>
  </si>
  <si>
    <t>2.1.3.5.1.1.</t>
  </si>
  <si>
    <t>2.2.</t>
  </si>
  <si>
    <t>2.2.1.</t>
  </si>
  <si>
    <t>2.2.1.1.</t>
  </si>
  <si>
    <t>2.2.1.1.1.</t>
  </si>
  <si>
    <t>2.2.1.1.1.1.</t>
  </si>
  <si>
    <t>2.3.</t>
  </si>
  <si>
    <t>2.3.1.</t>
  </si>
  <si>
    <t>2.3.1.1.</t>
  </si>
  <si>
    <t>2.3.1.1.1.</t>
  </si>
  <si>
    <t>2.3.1.1.1.1.</t>
  </si>
  <si>
    <t>2.4.</t>
  </si>
  <si>
    <t>2.4.1.</t>
  </si>
  <si>
    <t>БЛАГОУСТРОЙСТВО</t>
  </si>
  <si>
    <t>2.4.1.1.1.</t>
  </si>
  <si>
    <t>2.4.1.1.1.1.</t>
  </si>
  <si>
    <t>2.4.1.1.3.</t>
  </si>
  <si>
    <t>2.4.1.1.3.1.</t>
  </si>
  <si>
    <t>2.4.1.1.3.1.1.</t>
  </si>
  <si>
    <t>2.5.</t>
  </si>
  <si>
    <t>2.5.1.</t>
  </si>
  <si>
    <t>2.5.1.1.</t>
  </si>
  <si>
    <t>2.5.1.1.1.</t>
  </si>
  <si>
    <t>2.5.1.1.1.1.</t>
  </si>
  <si>
    <t>2.5.2.</t>
  </si>
  <si>
    <t>2.5.2.1.</t>
  </si>
  <si>
    <t>2.5.2.1.1.</t>
  </si>
  <si>
    <t>2.5.2.1.1.1.</t>
  </si>
  <si>
    <t>2.5.2.2.</t>
  </si>
  <si>
    <t>2.5.2.2.1.</t>
  </si>
  <si>
    <t>2.5.2.2.1.1.</t>
  </si>
  <si>
    <t>2.6.</t>
  </si>
  <si>
    <t>2.6.1.</t>
  </si>
  <si>
    <t>2.6.1.1.</t>
  </si>
  <si>
    <t>2.6.1.1.1.</t>
  </si>
  <si>
    <t>2.6.1.1.1.1.</t>
  </si>
  <si>
    <t>2.6.1.2.</t>
  </si>
  <si>
    <t>2.6.1.2.1.</t>
  </si>
  <si>
    <t>2.6.1.2.1.1.</t>
  </si>
  <si>
    <t>2.6.1.3.</t>
  </si>
  <si>
    <t>2.6.1.3.1.</t>
  </si>
  <si>
    <t>2.6.1.3.1.1.</t>
  </si>
  <si>
    <t>2.7.</t>
  </si>
  <si>
    <t>2.7.1.</t>
  </si>
  <si>
    <t>2.7.1.1.</t>
  </si>
  <si>
    <t>2.7.1.1.1.</t>
  </si>
  <si>
    <t>2.7.1.1.1.1.</t>
  </si>
  <si>
    <t>2.7.2.</t>
  </si>
  <si>
    <t>2.7.2.2.</t>
  </si>
  <si>
    <t>2.7.2.2.1.</t>
  </si>
  <si>
    <t>2.7.2.2.1.1.</t>
  </si>
  <si>
    <t>2.7.2.3.</t>
  </si>
  <si>
    <t>2.7.2.3.1.</t>
  </si>
  <si>
    <t>2.7.2.3.1.1.</t>
  </si>
  <si>
    <t>2.8.</t>
  </si>
  <si>
    <t>2.8.1.</t>
  </si>
  <si>
    <t>2.8.1.1.</t>
  </si>
  <si>
    <t>2.8.1.1.1.</t>
  </si>
  <si>
    <t>2.8.1.1.1.1.</t>
  </si>
  <si>
    <t>2.9.</t>
  </si>
  <si>
    <t>2.9.1.</t>
  </si>
  <si>
    <t>2.9.1.1.</t>
  </si>
  <si>
    <t>2.9.1.1.1.</t>
  </si>
  <si>
    <t>2.9.1.1.1.1.</t>
  </si>
  <si>
    <t>3.</t>
  </si>
  <si>
    <t>3.1.</t>
  </si>
  <si>
    <t>3.1.1.</t>
  </si>
  <si>
    <t>3.1.1.1.</t>
  </si>
  <si>
    <t>3.1.1.1.1.</t>
  </si>
  <si>
    <t>3.1.1.2.</t>
  </si>
  <si>
    <t>3.1.1.2.1.</t>
  </si>
  <si>
    <t>3.1.1.2.1.1.</t>
  </si>
  <si>
    <t>Социальное обеспечение и иные выплаты населению</t>
  </si>
  <si>
    <t>Утверждено на год</t>
  </si>
  <si>
    <t>% исполнения</t>
  </si>
  <si>
    <t>Приложение №2</t>
  </si>
  <si>
    <t>Расходы на формирование архивных фондов органов местного самоуправления, муниципальных предприятий и учреждений</t>
  </si>
  <si>
    <t>Расходы на 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</si>
  <si>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Расходы на содействие развития малого бизнеса на территории муниципального образования</t>
  </si>
  <si>
    <t>ДРУГИЕ ВОПРОСЫ В ОБЛАСТИ НАЦИОНАЛЬНОЙ ЭКОНОМИКИ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</si>
  <si>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советов, муниципальных служащих и работников муниципальных учреждений</t>
  </si>
  <si>
    <t xml:space="preserve">Расходы на проведение работ по военно-патриотическому воспитанию граждан РФ 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</si>
  <si>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</si>
  <si>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</si>
  <si>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</si>
  <si>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2.1.1.4.</t>
  </si>
  <si>
    <t>2.1.1.4.1.</t>
  </si>
  <si>
    <t>2.1.1.4.1.1.</t>
  </si>
  <si>
    <t>2.3.2.</t>
  </si>
  <si>
    <t>2.3.2.1.</t>
  </si>
  <si>
    <t>2.3.2.1.1.</t>
  </si>
  <si>
    <t>2.3.2.1.1.1.</t>
  </si>
  <si>
    <t>2.4.1.1.</t>
  </si>
  <si>
    <t>2.4.1.2.</t>
  </si>
  <si>
    <t>2.4.1.2.1.</t>
  </si>
  <si>
    <t>2.4.1.2.1.1.</t>
  </si>
  <si>
    <t>2.4.1.3.1.</t>
  </si>
  <si>
    <t>2.4.1.3.1.1.</t>
  </si>
  <si>
    <t>2.4.1.3.</t>
  </si>
  <si>
    <t>2.4.1.4.</t>
  </si>
  <si>
    <t>2.4.1.4.1.</t>
  </si>
  <si>
    <t>2.4.1.4.1.1.</t>
  </si>
  <si>
    <t>0020000011</t>
  </si>
  <si>
    <t>1.1.1.1.1.1.</t>
  </si>
  <si>
    <t>0020000023</t>
  </si>
  <si>
    <t>0020000031</t>
  </si>
  <si>
    <t>0020000032</t>
  </si>
  <si>
    <t>2.1.1.3.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</si>
  <si>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</si>
  <si>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</si>
  <si>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2.1.1.3.1.</t>
  </si>
  <si>
    <t>2.1.1.3.1.1.</t>
  </si>
  <si>
    <t>00200G0850</t>
  </si>
  <si>
    <t>2.1.1.4.2.</t>
  </si>
  <si>
    <t>2.1.1.4.2.1.</t>
  </si>
  <si>
    <t>0700000061</t>
  </si>
  <si>
    <t>0900000072</t>
  </si>
  <si>
    <t>Расходы на участие в профилактике терроризма и экстремизма, а также минимизации и (или) ликвидации последствий проявления терроризма и экстремизма</t>
  </si>
  <si>
    <t xml:space="preserve">Расходы на участие в деятельности по профилактике правонарушений в Санкт-Петербурге </t>
  </si>
  <si>
    <t>2.1.3.3.</t>
  </si>
  <si>
    <t>2.1.3.3.1.</t>
  </si>
  <si>
    <t>2.1.3.3.1.1.</t>
  </si>
  <si>
    <t>2190000091</t>
  </si>
  <si>
    <t>Расходы на организацию и проведение досуговых мероприятий для жителей  муниципального образования</t>
  </si>
  <si>
    <t xml:space="preserve">Расходы по участию в реализации мер профилактике дорожно-транспортного травматизма </t>
  </si>
  <si>
    <t>51100G0860</t>
  </si>
  <si>
    <t>51100G0870</t>
  </si>
  <si>
    <t>Социальные выплаты гражданам, кроме публичных нормативных социальных выплат</t>
  </si>
  <si>
    <t>5120000241</t>
  </si>
  <si>
    <t>4570000251</t>
  </si>
  <si>
    <t>Члены избирательной комиссии внутригородского муниципального образования</t>
  </si>
  <si>
    <t>0020000052</t>
  </si>
  <si>
    <t>3.1.1.1.1.1.</t>
  </si>
  <si>
    <t>3.1.1.1.2.</t>
  </si>
  <si>
    <t>3.1.1.1.2.1.</t>
  </si>
  <si>
    <t>0020000081</t>
  </si>
  <si>
    <t>1.1.2.1.2.</t>
  </si>
  <si>
    <t>1.1.2.1.2.1.</t>
  </si>
  <si>
    <t>1.1.2.1.3.</t>
  </si>
  <si>
    <t>1.1.2.1.3.1.</t>
  </si>
  <si>
    <t>Расходы на осуществление закупок товаров, работ, услуг для обеспечения муниципальных нужд</t>
  </si>
  <si>
    <t>Расходы по осуществлению защиты прав потребителей</t>
  </si>
  <si>
    <t>5100000101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</si>
  <si>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</si>
  <si>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</si>
  <si>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МОЛОДЕЖНАЯ ПОЛИТИКА </t>
  </si>
  <si>
    <t>2.5.3.</t>
  </si>
  <si>
    <t>2.5.3.1.</t>
  </si>
  <si>
    <t>2.5.3.1.1.</t>
  </si>
  <si>
    <t>2.5.3.1.1.1.</t>
  </si>
  <si>
    <t>ДРУГИЕ ВОПРОСЫ В ОБЛАСТИ ОБРАЗОВАНИЯ</t>
  </si>
  <si>
    <t>0709</t>
  </si>
  <si>
    <t>2.5.3.2.</t>
  </si>
  <si>
    <t>2.5.3.2.1.</t>
  </si>
  <si>
    <t>2.5.3.2.1.1.</t>
  </si>
  <si>
    <t>2.5.3.3.</t>
  </si>
  <si>
    <t>2.5.3.3.1.</t>
  </si>
  <si>
    <t>2.5.3.3.1.1.</t>
  </si>
  <si>
    <t>2.5.3.4.</t>
  </si>
  <si>
    <t>2.5.3.4.1.</t>
  </si>
  <si>
    <t>2.5.3.4.1.1.</t>
  </si>
  <si>
    <t>2.5.3.5.</t>
  </si>
  <si>
    <t>2.5.3.5.1.</t>
  </si>
  <si>
    <t>2.5.3.5.1.1.</t>
  </si>
  <si>
    <t>Показатели расходов бюджета внутригородского муниципального образования Санкт-Петербурга муниципального округа Малая Охта за 2018 год по ведомственной структуре расходов</t>
  </si>
  <si>
    <t>Исполнение судебных актов</t>
  </si>
  <si>
    <t>830</t>
  </si>
  <si>
    <t>1.1.2.1.3.2.</t>
  </si>
  <si>
    <t>1.1.2.3.</t>
  </si>
  <si>
    <t>1.1.2.3.1.</t>
  </si>
  <si>
    <t>0020000082</t>
  </si>
  <si>
    <t>1.1.2.3.1.1.</t>
  </si>
  <si>
    <t>2.1.1.2.4.</t>
  </si>
  <si>
    <t>2.1.1.2.4.1.</t>
  </si>
  <si>
    <t>300</t>
  </si>
  <si>
    <t>320</t>
  </si>
  <si>
    <t>0921000071</t>
  </si>
  <si>
    <t>0923000461</t>
  </si>
  <si>
    <t>0922000073</t>
  </si>
  <si>
    <t>Расходы на возмещение ущерба по решению суда</t>
  </si>
  <si>
    <t>0924000074</t>
  </si>
  <si>
    <t>Субсидии бюджетным учреждениям</t>
  </si>
  <si>
    <t>610</t>
  </si>
  <si>
    <t>2.4.1.5.</t>
  </si>
  <si>
    <t>2.4.1.5.1.</t>
  </si>
  <si>
    <t>2.4.1.5.1.1.</t>
  </si>
  <si>
    <t>Расходы на проведение работ по военно-патриотическому воспитанию граждан РФ</t>
  </si>
  <si>
    <t>4310000191</t>
  </si>
  <si>
    <t>4401000491</t>
  </si>
  <si>
    <t>4402000511</t>
  </si>
  <si>
    <t>4403000521</t>
  </si>
  <si>
    <t>Расходы на 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</si>
  <si>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4404000531</t>
  </si>
  <si>
    <t>4405000541</t>
  </si>
  <si>
    <t>Расходы на участие создании условий для реализации мер, направленных на укрепление межнационального и межконфессионального согласия, сохранение и развитие языков культуры народов Российской Федерации, проживающих на территории муниципального образования Санкт-Петербурга муниципального округа Малая Охта, социальную и культурную адаптацию мигрантов, профилактику межнациональных (межэтнических) конфликтов</t>
  </si>
  <si>
    <t>4406000591</t>
  </si>
  <si>
    <t>4503000561</t>
  </si>
  <si>
    <t>2.5.3.6.</t>
  </si>
  <si>
    <t>2.5.3.6.1.</t>
  </si>
  <si>
    <t>2.5.3.6.1.1.</t>
  </si>
  <si>
    <t>2.5.3.7.</t>
  </si>
  <si>
    <t>2.5.3.7.1.</t>
  </si>
  <si>
    <t>2.5.3.7.1.1.</t>
  </si>
  <si>
    <t>ПЕНСИОННОЕ ОБЕСПЕЧЕНИЕ</t>
  </si>
  <si>
    <t>1001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</si>
</sst>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"/>
    <numFmt numFmtId="186" formatCode="[&lt;=9999999]###\-####;\(###\)\ ###\-####"/>
    <numFmt numFmtId="187" formatCode="0.0"/>
  </numFmts>
  <fonts count="6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Times New Roman"/>
      <family val="1"/>
    </font>
    <font>
      <i/>
      <sz val="10"/>
      <name val="Arial Cyr"/>
      <family val="0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 Cyr"/>
      <family val="0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i/>
      <sz val="10"/>
      <color indexed="50"/>
      <name val="Arial Cyr"/>
      <family val="0"/>
    </font>
    <font>
      <sz val="10"/>
      <color indexed="5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i/>
      <sz val="10"/>
      <color rgb="FF92D050"/>
      <name val="Arial Cyr"/>
      <family val="0"/>
    </font>
    <font>
      <sz val="10"/>
      <color rgb="FF92D05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85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185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185" fontId="9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85" fontId="10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right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187" fontId="14" fillId="0" borderId="10" xfId="0" applyNumberFormat="1" applyFont="1" applyFill="1" applyBorder="1" applyAlignment="1">
      <alignment horizontal="left" vertical="top" wrapText="1"/>
    </xf>
    <xf numFmtId="187" fontId="10" fillId="0" borderId="10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vertical="top" wrapText="1"/>
    </xf>
    <xf numFmtId="0" fontId="59" fillId="33" borderId="10" xfId="0" applyFont="1" applyFill="1" applyBorder="1" applyAlignment="1">
      <alignment horizontal="center" vertical="top" wrapText="1"/>
    </xf>
    <xf numFmtId="49" fontId="60" fillId="33" borderId="10" xfId="0" applyNumberFormat="1" applyFont="1" applyFill="1" applyBorder="1" applyAlignment="1">
      <alignment horizontal="center" vertical="top" wrapText="1"/>
    </xf>
    <xf numFmtId="0" fontId="60" fillId="33" borderId="10" xfId="0" applyFont="1" applyFill="1" applyBorder="1" applyAlignment="1">
      <alignment horizontal="center" vertical="top" wrapText="1"/>
    </xf>
    <xf numFmtId="187" fontId="60" fillId="33" borderId="10" xfId="0" applyNumberFormat="1" applyFont="1" applyFill="1" applyBorder="1" applyAlignment="1">
      <alignment horizontal="left" vertical="top" wrapText="1"/>
    </xf>
    <xf numFmtId="49" fontId="59" fillId="33" borderId="10" xfId="0" applyNumberFormat="1" applyFont="1" applyFill="1" applyBorder="1" applyAlignment="1">
      <alignment horizontal="center" vertical="top" wrapText="1"/>
    </xf>
    <xf numFmtId="0" fontId="60" fillId="33" borderId="10" xfId="0" applyFont="1" applyFill="1" applyBorder="1" applyAlignment="1">
      <alignment vertical="top" wrapText="1"/>
    </xf>
    <xf numFmtId="0" fontId="59" fillId="33" borderId="10" xfId="0" applyNumberFormat="1" applyFont="1" applyFill="1" applyBorder="1" applyAlignment="1">
      <alignment horizontal="left" vertical="top" wrapText="1"/>
    </xf>
    <xf numFmtId="0" fontId="60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185" fontId="2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185" fontId="10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87" fontId="2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61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185" fontId="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/>
    </xf>
    <xf numFmtId="0" fontId="62" fillId="0" borderId="10" xfId="0" applyFont="1" applyBorder="1" applyAlignment="1">
      <alignment horizontal="center" vertical="top"/>
    </xf>
    <xf numFmtId="49" fontId="1" fillId="0" borderId="10" xfId="0" applyNumberFormat="1" applyFont="1" applyFill="1" applyBorder="1" applyAlignment="1" quotePrefix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63" fillId="0" borderId="0" xfId="0" applyFont="1" applyFill="1" applyAlignment="1">
      <alignment/>
    </xf>
    <xf numFmtId="0" fontId="64" fillId="0" borderId="0" xfId="0" applyFont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85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187" fontId="10" fillId="33" borderId="1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vertical="top" wrapText="1"/>
    </xf>
    <xf numFmtId="185" fontId="10" fillId="33" borderId="1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vertical="top" wrapText="1"/>
    </xf>
    <xf numFmtId="185" fontId="9" fillId="0" borderId="10" xfId="0" applyNumberFormat="1" applyFont="1" applyFill="1" applyBorder="1" applyAlignment="1">
      <alignment horizontal="center" vertical="top" wrapText="1"/>
    </xf>
    <xf numFmtId="187" fontId="10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4" fontId="0" fillId="0" borderId="10" xfId="0" applyNumberFormat="1" applyFont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top" wrapText="1"/>
    </xf>
    <xf numFmtId="0" fontId="15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87" fontId="7" fillId="0" borderId="10" xfId="0" applyNumberFormat="1" applyFont="1" applyFill="1" applyBorder="1" applyAlignment="1">
      <alignment horizontal="left" vertical="top" wrapText="1"/>
    </xf>
    <xf numFmtId="187" fontId="14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187" fontId="15" fillId="0" borderId="10" xfId="0" applyNumberFormat="1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185" fontId="1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right" vertical="top" wrapText="1"/>
    </xf>
    <xf numFmtId="49" fontId="17" fillId="0" borderId="10" xfId="0" applyNumberFormat="1" applyFont="1" applyFill="1" applyBorder="1" applyAlignment="1">
      <alignment horizontal="right" vertical="top" wrapText="1"/>
    </xf>
    <xf numFmtId="187" fontId="18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right" wrapText="1"/>
    </xf>
    <xf numFmtId="0" fontId="1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4"/>
  <sheetViews>
    <sheetView tabSelected="1" view="pageBreakPreview" zoomScaleSheetLayoutView="100" zoomScalePageLayoutView="0" workbookViewId="0" topLeftCell="A1">
      <selection activeCell="J32" sqref="J32"/>
    </sheetView>
  </sheetViews>
  <sheetFormatPr defaultColWidth="9.00390625" defaultRowHeight="12.75"/>
  <cols>
    <col min="1" max="1" width="12.625" style="0" customWidth="1"/>
    <col min="2" max="2" width="44.875" style="0" customWidth="1"/>
    <col min="3" max="4" width="9.00390625" style="0" customWidth="1"/>
    <col min="5" max="5" width="12.625" style="0" customWidth="1"/>
    <col min="6" max="6" width="7.25390625" style="0" customWidth="1"/>
    <col min="7" max="7" width="0" style="0" hidden="1" customWidth="1"/>
    <col min="8" max="8" width="13.625" style="0" customWidth="1"/>
    <col min="9" max="9" width="14.25390625" style="0" customWidth="1"/>
    <col min="10" max="10" width="12.00390625" style="0" bestFit="1" customWidth="1"/>
  </cols>
  <sheetData>
    <row r="1" spans="2:12" ht="12.75" customHeight="1">
      <c r="B1" s="66"/>
      <c r="C1" s="67"/>
      <c r="D1" s="67"/>
      <c r="E1" s="67"/>
      <c r="F1" s="130" t="s">
        <v>240</v>
      </c>
      <c r="G1" s="130"/>
      <c r="H1" s="130"/>
      <c r="I1" s="130"/>
      <c r="J1" s="130"/>
      <c r="K1" s="31"/>
      <c r="L1" s="31"/>
    </row>
    <row r="2" spans="2:12" ht="16.5" customHeight="1">
      <c r="B2" s="130" t="s">
        <v>94</v>
      </c>
      <c r="C2" s="130"/>
      <c r="D2" s="130"/>
      <c r="E2" s="130"/>
      <c r="F2" s="130"/>
      <c r="G2" s="130"/>
      <c r="H2" s="130"/>
      <c r="I2" s="131"/>
      <c r="J2" s="131"/>
      <c r="K2" s="33"/>
      <c r="L2" s="33"/>
    </row>
    <row r="3" spans="2:12" ht="20.25" customHeight="1">
      <c r="B3" s="132" t="s">
        <v>95</v>
      </c>
      <c r="C3" s="133"/>
      <c r="D3" s="133"/>
      <c r="E3" s="133"/>
      <c r="F3" s="133"/>
      <c r="G3" s="133"/>
      <c r="H3" s="133"/>
      <c r="I3" s="133"/>
      <c r="J3" s="133"/>
      <c r="K3" s="33"/>
      <c r="L3" s="33"/>
    </row>
    <row r="4" spans="3:12" ht="21" customHeight="1">
      <c r="C4" s="22"/>
      <c r="E4" s="132" t="s">
        <v>96</v>
      </c>
      <c r="F4" s="135"/>
      <c r="G4" s="135"/>
      <c r="H4" s="135"/>
      <c r="I4" s="135"/>
      <c r="J4" s="135"/>
      <c r="K4" s="33"/>
      <c r="L4" s="33"/>
    </row>
    <row r="5" spans="2:12" ht="21" customHeight="1">
      <c r="B5" s="132" t="s">
        <v>97</v>
      </c>
      <c r="C5" s="133"/>
      <c r="D5" s="133"/>
      <c r="E5" s="133"/>
      <c r="F5" s="133"/>
      <c r="G5" s="133"/>
      <c r="H5" s="133"/>
      <c r="I5" s="133"/>
      <c r="J5" s="133"/>
      <c r="K5" s="33"/>
      <c r="L5" s="33"/>
    </row>
    <row r="6" spans="2:12" ht="21" customHeight="1">
      <c r="B6" s="132" t="s">
        <v>98</v>
      </c>
      <c r="C6" s="133"/>
      <c r="D6" s="133"/>
      <c r="E6" s="133"/>
      <c r="F6" s="133"/>
      <c r="G6" s="133"/>
      <c r="H6" s="133"/>
      <c r="I6" s="133"/>
      <c r="J6" s="133"/>
      <c r="K6" s="33"/>
      <c r="L6" s="33"/>
    </row>
    <row r="7" spans="3:12" ht="21" customHeight="1">
      <c r="C7" s="22"/>
      <c r="E7" s="22"/>
      <c r="F7" s="22"/>
      <c r="G7" s="22"/>
      <c r="H7" s="30"/>
      <c r="I7" s="34"/>
      <c r="J7" s="34"/>
      <c r="K7" s="33"/>
      <c r="L7" s="33"/>
    </row>
    <row r="8" spans="1:12" ht="32.25" customHeight="1">
      <c r="A8" s="136" t="s">
        <v>329</v>
      </c>
      <c r="B8" s="137"/>
      <c r="C8" s="137"/>
      <c r="D8" s="137"/>
      <c r="E8" s="137"/>
      <c r="F8" s="137"/>
      <c r="G8" s="137"/>
      <c r="H8" s="137"/>
      <c r="I8" s="137"/>
      <c r="J8" s="137"/>
      <c r="K8" s="33"/>
      <c r="L8" s="33"/>
    </row>
    <row r="9" spans="3:10" ht="15.75">
      <c r="C9" s="22"/>
      <c r="E9" s="134"/>
      <c r="F9" s="133"/>
      <c r="G9" s="133"/>
      <c r="H9" s="133"/>
      <c r="J9" s="32" t="s">
        <v>67</v>
      </c>
    </row>
    <row r="10" spans="1:10" ht="12.75">
      <c r="A10" s="138" t="s">
        <v>123</v>
      </c>
      <c r="B10" s="139" t="s">
        <v>0</v>
      </c>
      <c r="C10" s="139" t="s">
        <v>26</v>
      </c>
      <c r="D10" s="139" t="s">
        <v>1</v>
      </c>
      <c r="E10" s="139" t="s">
        <v>2</v>
      </c>
      <c r="F10" s="139" t="s">
        <v>3</v>
      </c>
      <c r="G10" s="139" t="s">
        <v>4</v>
      </c>
      <c r="H10" s="139" t="s">
        <v>238</v>
      </c>
      <c r="I10" s="139" t="s">
        <v>66</v>
      </c>
      <c r="J10" s="139" t="s">
        <v>239</v>
      </c>
    </row>
    <row r="11" spans="1:10" ht="12.75">
      <c r="A11" s="138"/>
      <c r="B11" s="139"/>
      <c r="C11" s="139"/>
      <c r="D11" s="139"/>
      <c r="E11" s="139"/>
      <c r="F11" s="139"/>
      <c r="G11" s="139"/>
      <c r="H11" s="139"/>
      <c r="I11" s="139"/>
      <c r="J11" s="139"/>
    </row>
    <row r="12" spans="1:10" ht="12.75">
      <c r="A12" s="138"/>
      <c r="B12" s="139"/>
      <c r="C12" s="139"/>
      <c r="D12" s="139"/>
      <c r="E12" s="139"/>
      <c r="F12" s="139"/>
      <c r="G12" s="139"/>
      <c r="H12" s="139"/>
      <c r="I12" s="139"/>
      <c r="J12" s="139"/>
    </row>
    <row r="13" spans="1:10" ht="12.75">
      <c r="A13" s="138"/>
      <c r="B13" s="139"/>
      <c r="C13" s="139"/>
      <c r="D13" s="139"/>
      <c r="E13" s="139"/>
      <c r="F13" s="139"/>
      <c r="G13" s="139"/>
      <c r="H13" s="139"/>
      <c r="I13" s="139"/>
      <c r="J13" s="139"/>
    </row>
    <row r="14" spans="1:10" ht="12.75">
      <c r="A14" s="138"/>
      <c r="B14" s="139"/>
      <c r="C14" s="139"/>
      <c r="D14" s="139"/>
      <c r="E14" s="139"/>
      <c r="F14" s="139"/>
      <c r="G14" s="139"/>
      <c r="H14" s="139"/>
      <c r="I14" s="139"/>
      <c r="J14" s="139"/>
    </row>
    <row r="15" spans="1:11" ht="12.75">
      <c r="A15" s="35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6</v>
      </c>
      <c r="H15" s="3">
        <v>7</v>
      </c>
      <c r="I15" s="3">
        <v>8</v>
      </c>
      <c r="J15" s="65">
        <v>9</v>
      </c>
      <c r="K15" s="10"/>
    </row>
    <row r="16" spans="1:11" ht="60.75" customHeight="1">
      <c r="A16" s="84" t="s">
        <v>124</v>
      </c>
      <c r="B16" s="36" t="s">
        <v>70</v>
      </c>
      <c r="C16" s="12" t="s">
        <v>68</v>
      </c>
      <c r="D16" s="9"/>
      <c r="E16" s="19"/>
      <c r="F16" s="9"/>
      <c r="G16" s="9"/>
      <c r="H16" s="37">
        <f>H17</f>
        <v>10210.099999999999</v>
      </c>
      <c r="I16" s="37">
        <f>I17</f>
        <v>9915.599999999999</v>
      </c>
      <c r="J16" s="38">
        <f>I16*100/H16</f>
        <v>97.1156012184014</v>
      </c>
      <c r="K16" s="10"/>
    </row>
    <row r="17" spans="1:10" ht="15.75">
      <c r="A17" s="84" t="s">
        <v>125</v>
      </c>
      <c r="B17" s="14" t="s">
        <v>5</v>
      </c>
      <c r="C17" s="12" t="s">
        <v>68</v>
      </c>
      <c r="D17" s="15">
        <v>100</v>
      </c>
      <c r="E17" s="7"/>
      <c r="F17" s="7"/>
      <c r="G17" s="7"/>
      <c r="H17" s="39">
        <f>H18+H32</f>
        <v>10210.099999999999</v>
      </c>
      <c r="I17" s="39">
        <f>+I18+I32</f>
        <v>9915.599999999999</v>
      </c>
      <c r="J17" s="38">
        <f>I17*100/H17</f>
        <v>97.1156012184014</v>
      </c>
    </row>
    <row r="18" spans="1:10" s="69" customFormat="1" ht="51.75" customHeight="1">
      <c r="A18" s="84" t="s">
        <v>126</v>
      </c>
      <c r="B18" s="5" t="s">
        <v>40</v>
      </c>
      <c r="C18" s="7" t="s">
        <v>68</v>
      </c>
      <c r="D18" s="8">
        <v>102</v>
      </c>
      <c r="E18" s="7"/>
      <c r="F18" s="7"/>
      <c r="G18" s="7"/>
      <c r="H18" s="40">
        <f aca="true" t="shared" si="0" ref="H18:I20">H19</f>
        <v>1223.4</v>
      </c>
      <c r="I18" s="40">
        <f t="shared" si="0"/>
        <v>1222.4</v>
      </c>
      <c r="J18" s="38">
        <f>I18*100/H18</f>
        <v>99.91826058525422</v>
      </c>
    </row>
    <row r="19" spans="1:10" s="69" customFormat="1" ht="21" customHeight="1">
      <c r="A19" s="84" t="s">
        <v>127</v>
      </c>
      <c r="B19" s="4" t="s">
        <v>32</v>
      </c>
      <c r="C19" s="12" t="s">
        <v>68</v>
      </c>
      <c r="D19" s="11">
        <v>102</v>
      </c>
      <c r="E19" s="12" t="s">
        <v>267</v>
      </c>
      <c r="F19" s="12"/>
      <c r="G19" s="12"/>
      <c r="H19" s="23">
        <f t="shared" si="0"/>
        <v>1223.4</v>
      </c>
      <c r="I19" s="23">
        <f t="shared" si="0"/>
        <v>1222.4</v>
      </c>
      <c r="J19" s="38">
        <f>I19*100/H19</f>
        <v>99.91826058525422</v>
      </c>
    </row>
    <row r="20" spans="1:10" s="69" customFormat="1" ht="87.75" customHeight="1">
      <c r="A20" s="84" t="s">
        <v>128</v>
      </c>
      <c r="B20" s="4" t="s">
        <v>104</v>
      </c>
      <c r="C20" s="12" t="s">
        <v>68</v>
      </c>
      <c r="D20" s="11">
        <v>102</v>
      </c>
      <c r="E20" s="12" t="s">
        <v>267</v>
      </c>
      <c r="F20" s="12" t="s">
        <v>105</v>
      </c>
      <c r="G20" s="12"/>
      <c r="H20" s="23">
        <f t="shared" si="0"/>
        <v>1223.4</v>
      </c>
      <c r="I20" s="23">
        <f t="shared" si="0"/>
        <v>1222.4</v>
      </c>
      <c r="J20" s="38">
        <f>I20*100/H20</f>
        <v>99.91826058525422</v>
      </c>
    </row>
    <row r="21" spans="1:10" s="69" customFormat="1" ht="27" customHeight="1">
      <c r="A21" s="84" t="s">
        <v>268</v>
      </c>
      <c r="B21" s="16" t="s">
        <v>106</v>
      </c>
      <c r="C21" s="18" t="s">
        <v>68</v>
      </c>
      <c r="D21" s="17">
        <v>102</v>
      </c>
      <c r="E21" s="18" t="s">
        <v>267</v>
      </c>
      <c r="F21" s="18" t="s">
        <v>107</v>
      </c>
      <c r="G21" s="18"/>
      <c r="H21" s="25">
        <v>1223.4</v>
      </c>
      <c r="I21" s="25">
        <v>1222.4</v>
      </c>
      <c r="J21" s="38">
        <f>I21*100/H21</f>
        <v>99.91826058525422</v>
      </c>
    </row>
    <row r="22" spans="1:11" ht="13.5" hidden="1">
      <c r="A22" s="85"/>
      <c r="B22" s="5" t="s">
        <v>8</v>
      </c>
      <c r="C22" s="2"/>
      <c r="D22" s="8">
        <v>103</v>
      </c>
      <c r="E22" s="7" t="s">
        <v>41</v>
      </c>
      <c r="F22" s="7" t="s">
        <v>31</v>
      </c>
      <c r="G22" s="2">
        <v>200</v>
      </c>
      <c r="H22" s="70">
        <f>H23</f>
        <v>0</v>
      </c>
      <c r="I22" s="72"/>
      <c r="J22" s="38" t="e">
        <f aca="true" t="shared" si="1" ref="J22:J53">I22*100/H22</f>
        <v>#DIV/0!</v>
      </c>
      <c r="K22" s="21"/>
    </row>
    <row r="23" spans="1:11" ht="25.5" hidden="1">
      <c r="A23" s="85"/>
      <c r="B23" s="5" t="s">
        <v>49</v>
      </c>
      <c r="C23" s="2"/>
      <c r="D23" s="8">
        <v>103</v>
      </c>
      <c r="E23" s="7" t="s">
        <v>41</v>
      </c>
      <c r="F23" s="7" t="s">
        <v>31</v>
      </c>
      <c r="G23" s="2">
        <v>210</v>
      </c>
      <c r="H23" s="70">
        <f>H24+H26+H25</f>
        <v>0</v>
      </c>
      <c r="I23" s="72"/>
      <c r="J23" s="38" t="e">
        <f t="shared" si="1"/>
        <v>#DIV/0!</v>
      </c>
      <c r="K23" s="21"/>
    </row>
    <row r="24" spans="1:11" ht="13.5" hidden="1">
      <c r="A24" s="85"/>
      <c r="B24" s="73" t="s">
        <v>6</v>
      </c>
      <c r="C24" s="74"/>
      <c r="D24" s="75">
        <v>103</v>
      </c>
      <c r="E24" s="76" t="s">
        <v>41</v>
      </c>
      <c r="F24" s="76" t="s">
        <v>31</v>
      </c>
      <c r="G24" s="76" t="s">
        <v>7</v>
      </c>
      <c r="H24" s="71">
        <v>0</v>
      </c>
      <c r="I24" s="72"/>
      <c r="J24" s="38" t="e">
        <f t="shared" si="1"/>
        <v>#DIV/0!</v>
      </c>
      <c r="K24" s="21"/>
    </row>
    <row r="25" spans="1:11" ht="13.5" hidden="1">
      <c r="A25" s="85"/>
      <c r="B25" s="73" t="s">
        <v>23</v>
      </c>
      <c r="C25" s="74"/>
      <c r="D25" s="75">
        <v>103</v>
      </c>
      <c r="E25" s="76" t="s">
        <v>33</v>
      </c>
      <c r="F25" s="76" t="s">
        <v>31</v>
      </c>
      <c r="G25" s="76" t="s">
        <v>24</v>
      </c>
      <c r="H25" s="71">
        <v>0</v>
      </c>
      <c r="I25" s="72"/>
      <c r="J25" s="38" t="e">
        <f t="shared" si="1"/>
        <v>#DIV/0!</v>
      </c>
      <c r="K25" s="21"/>
    </row>
    <row r="26" spans="1:11" ht="13.5" hidden="1">
      <c r="A26" s="85"/>
      <c r="B26" s="73" t="s">
        <v>50</v>
      </c>
      <c r="C26" s="74"/>
      <c r="D26" s="75">
        <v>103</v>
      </c>
      <c r="E26" s="76" t="s">
        <v>41</v>
      </c>
      <c r="F26" s="76" t="s">
        <v>31</v>
      </c>
      <c r="G26" s="74">
        <v>213</v>
      </c>
      <c r="H26" s="71">
        <v>0</v>
      </c>
      <c r="I26" s="72"/>
      <c r="J26" s="38" t="e">
        <f t="shared" si="1"/>
        <v>#DIV/0!</v>
      </c>
      <c r="K26" s="21"/>
    </row>
    <row r="27" spans="1:11" ht="25.5" hidden="1">
      <c r="A27" s="85"/>
      <c r="B27" s="4" t="s">
        <v>100</v>
      </c>
      <c r="C27" s="9"/>
      <c r="D27" s="11">
        <v>103</v>
      </c>
      <c r="E27" s="12" t="s">
        <v>42</v>
      </c>
      <c r="F27" s="77"/>
      <c r="G27" s="78"/>
      <c r="H27" s="79">
        <f>H28</f>
        <v>0</v>
      </c>
      <c r="I27" s="72"/>
      <c r="J27" s="38" t="e">
        <f t="shared" si="1"/>
        <v>#DIV/0!</v>
      </c>
      <c r="K27" s="21"/>
    </row>
    <row r="28" spans="1:11" ht="27" hidden="1">
      <c r="A28" s="85"/>
      <c r="B28" s="16" t="s">
        <v>28</v>
      </c>
      <c r="C28" s="9"/>
      <c r="D28" s="17">
        <v>103</v>
      </c>
      <c r="E28" s="18" t="s">
        <v>42</v>
      </c>
      <c r="F28" s="18" t="s">
        <v>31</v>
      </c>
      <c r="G28" s="80"/>
      <c r="H28" s="81">
        <f>H29</f>
        <v>0</v>
      </c>
      <c r="I28" s="72"/>
      <c r="J28" s="38" t="e">
        <f t="shared" si="1"/>
        <v>#DIV/0!</v>
      </c>
      <c r="K28" s="21"/>
    </row>
    <row r="29" spans="1:11" ht="13.5" hidden="1">
      <c r="A29" s="85"/>
      <c r="B29" s="9" t="s">
        <v>8</v>
      </c>
      <c r="C29" s="9"/>
      <c r="D29" s="8">
        <v>103</v>
      </c>
      <c r="E29" s="7" t="s">
        <v>42</v>
      </c>
      <c r="F29" s="7" t="s">
        <v>31</v>
      </c>
      <c r="G29" s="2">
        <v>200</v>
      </c>
      <c r="H29" s="82">
        <f>H30</f>
        <v>0</v>
      </c>
      <c r="I29" s="72"/>
      <c r="J29" s="38" t="e">
        <f t="shared" si="1"/>
        <v>#DIV/0!</v>
      </c>
      <c r="K29" s="21"/>
    </row>
    <row r="30" spans="1:11" ht="13.5" hidden="1">
      <c r="A30" s="85"/>
      <c r="B30" s="5" t="s">
        <v>51</v>
      </c>
      <c r="C30" s="9"/>
      <c r="D30" s="8">
        <v>103</v>
      </c>
      <c r="E30" s="7" t="s">
        <v>42</v>
      </c>
      <c r="F30" s="7" t="s">
        <v>31</v>
      </c>
      <c r="G30" s="2">
        <v>220</v>
      </c>
      <c r="H30" s="82">
        <f>H31</f>
        <v>0</v>
      </c>
      <c r="I30" s="72"/>
      <c r="J30" s="38" t="e">
        <f t="shared" si="1"/>
        <v>#DIV/0!</v>
      </c>
      <c r="K30" s="21"/>
    </row>
    <row r="31" spans="1:11" ht="8.25" customHeight="1" hidden="1">
      <c r="A31" s="85"/>
      <c r="B31" s="73" t="s">
        <v>52</v>
      </c>
      <c r="C31" s="9"/>
      <c r="D31" s="75">
        <v>103</v>
      </c>
      <c r="E31" s="76" t="s">
        <v>42</v>
      </c>
      <c r="F31" s="76" t="s">
        <v>31</v>
      </c>
      <c r="G31" s="74">
        <v>226</v>
      </c>
      <c r="H31" s="83">
        <v>0</v>
      </c>
      <c r="I31" s="72"/>
      <c r="J31" s="38" t="e">
        <f t="shared" si="1"/>
        <v>#DIV/0!</v>
      </c>
      <c r="K31" s="21"/>
    </row>
    <row r="32" spans="1:11" ht="79.5" customHeight="1">
      <c r="A32" s="84" t="s">
        <v>129</v>
      </c>
      <c r="B32" s="73" t="s">
        <v>53</v>
      </c>
      <c r="C32" s="7" t="s">
        <v>68</v>
      </c>
      <c r="D32" s="8">
        <v>103</v>
      </c>
      <c r="E32" s="76"/>
      <c r="F32" s="76"/>
      <c r="G32" s="74"/>
      <c r="H32" s="40">
        <f>H33+H41+H44</f>
        <v>8986.699999999999</v>
      </c>
      <c r="I32" s="40">
        <f>I33+I41+I44</f>
        <v>8693.199999999999</v>
      </c>
      <c r="J32" s="38">
        <f t="shared" si="1"/>
        <v>96.73406255911513</v>
      </c>
      <c r="K32" s="21"/>
    </row>
    <row r="33" spans="1:11" ht="27.75" customHeight="1">
      <c r="A33" s="84" t="s">
        <v>130</v>
      </c>
      <c r="B33" s="50" t="s">
        <v>43</v>
      </c>
      <c r="C33" s="23">
        <v>952</v>
      </c>
      <c r="D33" s="52">
        <v>103</v>
      </c>
      <c r="E33" s="56" t="s">
        <v>269</v>
      </c>
      <c r="F33" s="53"/>
      <c r="G33" s="54"/>
      <c r="H33" s="25">
        <f>H34+H36+H38</f>
        <v>7721.9</v>
      </c>
      <c r="I33" s="25">
        <f>I34+I36+I38</f>
        <v>7662.4</v>
      </c>
      <c r="J33" s="38">
        <f t="shared" si="1"/>
        <v>99.2294642510263</v>
      </c>
      <c r="K33" s="21"/>
    </row>
    <row r="34" spans="1:11" ht="89.25" customHeight="1">
      <c r="A34" s="84" t="s">
        <v>131</v>
      </c>
      <c r="B34" s="50" t="s">
        <v>104</v>
      </c>
      <c r="C34" s="54">
        <v>952</v>
      </c>
      <c r="D34" s="55">
        <v>103</v>
      </c>
      <c r="E34" s="53" t="s">
        <v>269</v>
      </c>
      <c r="F34" s="53" t="s">
        <v>105</v>
      </c>
      <c r="G34" s="54"/>
      <c r="H34" s="25">
        <f>H35</f>
        <v>5831.5</v>
      </c>
      <c r="I34" s="25">
        <f>I35</f>
        <v>5831.5</v>
      </c>
      <c r="J34" s="38">
        <f t="shared" si="1"/>
        <v>100</v>
      </c>
      <c r="K34" s="13"/>
    </row>
    <row r="35" spans="1:11" ht="34.5" customHeight="1">
      <c r="A35" s="84" t="s">
        <v>132</v>
      </c>
      <c r="B35" s="51" t="s">
        <v>106</v>
      </c>
      <c r="C35" s="54">
        <v>952</v>
      </c>
      <c r="D35" s="55">
        <v>103</v>
      </c>
      <c r="E35" s="53" t="s">
        <v>269</v>
      </c>
      <c r="F35" s="53" t="s">
        <v>107</v>
      </c>
      <c r="G35" s="54"/>
      <c r="H35" s="25">
        <v>5831.5</v>
      </c>
      <c r="I35" s="25">
        <v>5831.5</v>
      </c>
      <c r="J35" s="38">
        <f t="shared" si="1"/>
        <v>100</v>
      </c>
      <c r="K35" s="13"/>
    </row>
    <row r="36" spans="1:11" ht="37.5" customHeight="1">
      <c r="A36" s="84" t="s">
        <v>301</v>
      </c>
      <c r="B36" s="50" t="s">
        <v>108</v>
      </c>
      <c r="C36" s="23">
        <v>952</v>
      </c>
      <c r="D36" s="52">
        <v>103</v>
      </c>
      <c r="E36" s="56" t="s">
        <v>269</v>
      </c>
      <c r="F36" s="56" t="s">
        <v>109</v>
      </c>
      <c r="G36" s="23"/>
      <c r="H36" s="24">
        <f>H37</f>
        <v>1772.4</v>
      </c>
      <c r="I36" s="24">
        <f>I37</f>
        <v>1725</v>
      </c>
      <c r="J36" s="57">
        <f t="shared" si="1"/>
        <v>97.32566012186865</v>
      </c>
      <c r="K36" s="13"/>
    </row>
    <row r="37" spans="1:11" ht="44.25" customHeight="1">
      <c r="A37" s="84" t="s">
        <v>302</v>
      </c>
      <c r="B37" s="58" t="s">
        <v>110</v>
      </c>
      <c r="C37" s="54">
        <v>952</v>
      </c>
      <c r="D37" s="55">
        <v>103</v>
      </c>
      <c r="E37" s="53" t="s">
        <v>269</v>
      </c>
      <c r="F37" s="53" t="s">
        <v>78</v>
      </c>
      <c r="G37" s="54"/>
      <c r="H37" s="25">
        <v>1772.4</v>
      </c>
      <c r="I37" s="25">
        <v>1725</v>
      </c>
      <c r="J37" s="38">
        <f t="shared" si="1"/>
        <v>97.32566012186865</v>
      </c>
      <c r="K37" s="13"/>
    </row>
    <row r="38" spans="1:11" ht="19.5" customHeight="1">
      <c r="A38" s="84" t="s">
        <v>303</v>
      </c>
      <c r="B38" s="59" t="s">
        <v>111</v>
      </c>
      <c r="C38" s="23">
        <v>952</v>
      </c>
      <c r="D38" s="52">
        <v>103</v>
      </c>
      <c r="E38" s="56" t="s">
        <v>269</v>
      </c>
      <c r="F38" s="56" t="s">
        <v>112</v>
      </c>
      <c r="G38" s="23"/>
      <c r="H38" s="24">
        <f>H40+H39</f>
        <v>118</v>
      </c>
      <c r="I38" s="24">
        <f>I40+I39</f>
        <v>105.9</v>
      </c>
      <c r="J38" s="38">
        <f t="shared" si="1"/>
        <v>89.7457627118644</v>
      </c>
      <c r="K38" s="13"/>
    </row>
    <row r="39" spans="1:11" ht="19.5" customHeight="1">
      <c r="A39" s="84" t="s">
        <v>304</v>
      </c>
      <c r="B39" s="58" t="s">
        <v>330</v>
      </c>
      <c r="C39" s="54">
        <v>952</v>
      </c>
      <c r="D39" s="55">
        <v>103</v>
      </c>
      <c r="E39" s="53" t="s">
        <v>269</v>
      </c>
      <c r="F39" s="53" t="s">
        <v>331</v>
      </c>
      <c r="G39" s="54"/>
      <c r="H39" s="25">
        <v>10</v>
      </c>
      <c r="I39" s="25">
        <v>10</v>
      </c>
      <c r="J39" s="38">
        <f>I39*100/H39</f>
        <v>100</v>
      </c>
      <c r="K39" s="13"/>
    </row>
    <row r="40" spans="1:11" ht="18.75" customHeight="1">
      <c r="A40" s="84" t="s">
        <v>332</v>
      </c>
      <c r="B40" s="58" t="s">
        <v>81</v>
      </c>
      <c r="C40" s="54">
        <v>952</v>
      </c>
      <c r="D40" s="55">
        <v>103</v>
      </c>
      <c r="E40" s="53" t="s">
        <v>269</v>
      </c>
      <c r="F40" s="53" t="s">
        <v>82</v>
      </c>
      <c r="G40" s="54"/>
      <c r="H40" s="25">
        <v>108</v>
      </c>
      <c r="I40" s="25">
        <v>95.9</v>
      </c>
      <c r="J40" s="38">
        <f t="shared" si="1"/>
        <v>88.79629629629629</v>
      </c>
      <c r="K40" s="13"/>
    </row>
    <row r="41" spans="1:11" ht="36" customHeight="1">
      <c r="A41" s="84" t="s">
        <v>133</v>
      </c>
      <c r="B41" s="4" t="s">
        <v>99</v>
      </c>
      <c r="C41" s="6">
        <v>952</v>
      </c>
      <c r="D41" s="11">
        <v>103</v>
      </c>
      <c r="E41" s="12" t="s">
        <v>300</v>
      </c>
      <c r="F41" s="12"/>
      <c r="G41" s="6"/>
      <c r="H41" s="24">
        <f>H43</f>
        <v>1030.8</v>
      </c>
      <c r="I41" s="24">
        <f>I43</f>
        <v>1030.8</v>
      </c>
      <c r="J41" s="38">
        <f aca="true" t="shared" si="2" ref="J41:J46">I41*100/H41</f>
        <v>100</v>
      </c>
      <c r="K41" s="13"/>
    </row>
    <row r="42" spans="1:11" ht="86.25" customHeight="1">
      <c r="A42" s="84" t="s">
        <v>134</v>
      </c>
      <c r="B42" s="4" t="s">
        <v>104</v>
      </c>
      <c r="C42" s="12" t="s">
        <v>68</v>
      </c>
      <c r="D42" s="11">
        <v>103</v>
      </c>
      <c r="E42" s="12" t="s">
        <v>300</v>
      </c>
      <c r="F42" s="12" t="s">
        <v>105</v>
      </c>
      <c r="G42" s="12"/>
      <c r="H42" s="23">
        <f>H43</f>
        <v>1030.8</v>
      </c>
      <c r="I42" s="23">
        <f>I43</f>
        <v>1030.8</v>
      </c>
      <c r="J42" s="38">
        <f t="shared" si="2"/>
        <v>100</v>
      </c>
      <c r="K42" s="13"/>
    </row>
    <row r="43" spans="1:11" ht="35.25" customHeight="1">
      <c r="A43" s="84" t="s">
        <v>135</v>
      </c>
      <c r="B43" s="16" t="s">
        <v>106</v>
      </c>
      <c r="C43" s="20">
        <v>952</v>
      </c>
      <c r="D43" s="17">
        <v>103</v>
      </c>
      <c r="E43" s="18" t="s">
        <v>300</v>
      </c>
      <c r="F43" s="18" t="s">
        <v>107</v>
      </c>
      <c r="G43" s="20"/>
      <c r="H43" s="25">
        <v>1030.8</v>
      </c>
      <c r="I43" s="25">
        <v>1030.8</v>
      </c>
      <c r="J43" s="38">
        <f t="shared" si="2"/>
        <v>100</v>
      </c>
      <c r="K43" s="13"/>
    </row>
    <row r="44" spans="1:11" ht="35.25" customHeight="1">
      <c r="A44" s="84" t="s">
        <v>333</v>
      </c>
      <c r="B44" s="4" t="s">
        <v>100</v>
      </c>
      <c r="C44" s="12" t="s">
        <v>68</v>
      </c>
      <c r="D44" s="11">
        <v>103</v>
      </c>
      <c r="E44" s="12" t="s">
        <v>335</v>
      </c>
      <c r="F44" s="18"/>
      <c r="G44" s="20"/>
      <c r="H44" s="25">
        <f>H45</f>
        <v>234</v>
      </c>
      <c r="I44" s="25">
        <f>I45</f>
        <v>0</v>
      </c>
      <c r="J44" s="38">
        <f t="shared" si="2"/>
        <v>0</v>
      </c>
      <c r="K44" s="13"/>
    </row>
    <row r="45" spans="1:11" ht="95.25" customHeight="1">
      <c r="A45" s="87" t="s">
        <v>334</v>
      </c>
      <c r="B45" s="4" t="s">
        <v>104</v>
      </c>
      <c r="C45" s="12" t="s">
        <v>68</v>
      </c>
      <c r="D45" s="11">
        <v>103</v>
      </c>
      <c r="E45" s="12" t="s">
        <v>335</v>
      </c>
      <c r="F45" s="12" t="s">
        <v>105</v>
      </c>
      <c r="G45" s="12"/>
      <c r="H45" s="23">
        <f>H46</f>
        <v>234</v>
      </c>
      <c r="I45" s="23">
        <f>I46</f>
        <v>0</v>
      </c>
      <c r="J45" s="38">
        <f t="shared" si="2"/>
        <v>0</v>
      </c>
      <c r="K45" s="13"/>
    </row>
    <row r="46" spans="1:11" ht="35.25" customHeight="1">
      <c r="A46" s="84" t="s">
        <v>336</v>
      </c>
      <c r="B46" s="16" t="s">
        <v>106</v>
      </c>
      <c r="C46" s="20">
        <v>952</v>
      </c>
      <c r="D46" s="17">
        <v>103</v>
      </c>
      <c r="E46" s="18" t="s">
        <v>335</v>
      </c>
      <c r="F46" s="18" t="s">
        <v>107</v>
      </c>
      <c r="G46" s="20"/>
      <c r="H46" s="25">
        <v>234</v>
      </c>
      <c r="I46" s="25">
        <v>0</v>
      </c>
      <c r="J46" s="38">
        <f t="shared" si="2"/>
        <v>0</v>
      </c>
      <c r="K46" s="13"/>
    </row>
    <row r="47" spans="1:11" ht="61.5" customHeight="1">
      <c r="A47" s="85" t="s">
        <v>136</v>
      </c>
      <c r="B47" s="71" t="s">
        <v>69</v>
      </c>
      <c r="C47" s="23">
        <v>934</v>
      </c>
      <c r="D47" s="55"/>
      <c r="E47" s="53"/>
      <c r="F47" s="53"/>
      <c r="G47" s="54"/>
      <c r="H47" s="118">
        <f>H48+H92+H97+H110+H133+H170+H185+H197+H202</f>
        <v>114320.8</v>
      </c>
      <c r="I47" s="118">
        <f>I48+I92+I97+I110+I133+I170+I185+I197+I202</f>
        <v>109409.80000000002</v>
      </c>
      <c r="J47" s="38">
        <f t="shared" si="1"/>
        <v>95.70419381249958</v>
      </c>
      <c r="K47" s="13"/>
    </row>
    <row r="48" spans="1:11" ht="23.25" customHeight="1">
      <c r="A48" s="85" t="s">
        <v>137</v>
      </c>
      <c r="B48" s="103" t="s">
        <v>5</v>
      </c>
      <c r="C48" s="56" t="s">
        <v>83</v>
      </c>
      <c r="D48" s="104">
        <v>100</v>
      </c>
      <c r="E48" s="63"/>
      <c r="F48" s="63"/>
      <c r="G48" s="63"/>
      <c r="H48" s="39">
        <f>H49+H70+H74</f>
        <v>35632.1</v>
      </c>
      <c r="I48" s="39">
        <f>I49+I70+I74</f>
        <v>32504.2</v>
      </c>
      <c r="J48" s="38">
        <f>I48*100/H48</f>
        <v>91.22167932847069</v>
      </c>
      <c r="K48" s="13"/>
    </row>
    <row r="49" spans="1:11" s="69" customFormat="1" ht="81" customHeight="1">
      <c r="A49" s="84" t="s">
        <v>138</v>
      </c>
      <c r="B49" s="60" t="s">
        <v>54</v>
      </c>
      <c r="C49" s="61">
        <v>934</v>
      </c>
      <c r="D49" s="62">
        <v>104</v>
      </c>
      <c r="E49" s="86"/>
      <c r="F49" s="61"/>
      <c r="G49" s="61"/>
      <c r="H49" s="40">
        <f>+H50+H53+H62+H65</f>
        <v>34875.9</v>
      </c>
      <c r="I49" s="40">
        <f>+I50+I53+I62+I65</f>
        <v>31832.8</v>
      </c>
      <c r="J49" s="38">
        <f t="shared" si="1"/>
        <v>91.27449040741601</v>
      </c>
      <c r="K49" s="13"/>
    </row>
    <row r="50" spans="1:10" s="69" customFormat="1" ht="42.75" customHeight="1">
      <c r="A50" s="84" t="s">
        <v>139</v>
      </c>
      <c r="B50" s="50" t="s">
        <v>34</v>
      </c>
      <c r="C50" s="23">
        <v>934</v>
      </c>
      <c r="D50" s="52">
        <v>104</v>
      </c>
      <c r="E50" s="56" t="s">
        <v>270</v>
      </c>
      <c r="F50" s="23"/>
      <c r="G50" s="23"/>
      <c r="H50" s="24">
        <f>H51</f>
        <v>1223.4</v>
      </c>
      <c r="I50" s="24">
        <f>I51</f>
        <v>1067</v>
      </c>
      <c r="J50" s="38">
        <f t="shared" si="1"/>
        <v>87.21595553375838</v>
      </c>
    </row>
    <row r="51" spans="1:10" s="69" customFormat="1" ht="89.25" customHeight="1">
      <c r="A51" s="84" t="s">
        <v>140</v>
      </c>
      <c r="B51" s="50" t="s">
        <v>104</v>
      </c>
      <c r="C51" s="23">
        <v>934</v>
      </c>
      <c r="D51" s="52">
        <v>104</v>
      </c>
      <c r="E51" s="56" t="s">
        <v>270</v>
      </c>
      <c r="F51" s="56" t="s">
        <v>105</v>
      </c>
      <c r="G51" s="23"/>
      <c r="H51" s="24">
        <f>H52</f>
        <v>1223.4</v>
      </c>
      <c r="I51" s="24">
        <f>I52</f>
        <v>1067</v>
      </c>
      <c r="J51" s="57">
        <f t="shared" si="1"/>
        <v>87.21595553375838</v>
      </c>
    </row>
    <row r="52" spans="1:10" s="69" customFormat="1" ht="39.75" customHeight="1">
      <c r="A52" s="84" t="s">
        <v>141</v>
      </c>
      <c r="B52" s="51" t="s">
        <v>106</v>
      </c>
      <c r="C52" s="54">
        <v>934</v>
      </c>
      <c r="D52" s="55">
        <v>104</v>
      </c>
      <c r="E52" s="53" t="s">
        <v>270</v>
      </c>
      <c r="F52" s="53" t="s">
        <v>107</v>
      </c>
      <c r="G52" s="54"/>
      <c r="H52" s="25">
        <v>1223.4</v>
      </c>
      <c r="I52" s="25">
        <v>1067</v>
      </c>
      <c r="J52" s="57">
        <f t="shared" si="1"/>
        <v>87.21595553375838</v>
      </c>
    </row>
    <row r="53" spans="1:10" s="69" customFormat="1" ht="48.75" customHeight="1">
      <c r="A53" s="84" t="s">
        <v>142</v>
      </c>
      <c r="B53" s="50" t="s">
        <v>44</v>
      </c>
      <c r="C53" s="23">
        <v>934</v>
      </c>
      <c r="D53" s="52">
        <v>104</v>
      </c>
      <c r="E53" s="56" t="s">
        <v>271</v>
      </c>
      <c r="F53" s="56"/>
      <c r="G53" s="23"/>
      <c r="H53" s="24">
        <f>H54+H56+H60+H58</f>
        <v>30349.899999999998</v>
      </c>
      <c r="I53" s="24">
        <f>I54+I56+I60+I58</f>
        <v>27476.1</v>
      </c>
      <c r="J53" s="38">
        <f t="shared" si="1"/>
        <v>90.53110553906274</v>
      </c>
    </row>
    <row r="54" spans="1:10" s="69" customFormat="1" ht="87.75" customHeight="1">
      <c r="A54" s="84" t="s">
        <v>143</v>
      </c>
      <c r="B54" s="50" t="s">
        <v>104</v>
      </c>
      <c r="C54" s="23">
        <v>934</v>
      </c>
      <c r="D54" s="52">
        <v>104</v>
      </c>
      <c r="E54" s="56" t="s">
        <v>271</v>
      </c>
      <c r="F54" s="56" t="s">
        <v>105</v>
      </c>
      <c r="G54" s="23"/>
      <c r="H54" s="24">
        <f>H55</f>
        <v>20489.5</v>
      </c>
      <c r="I54" s="24">
        <f>I55</f>
        <v>20350.2</v>
      </c>
      <c r="J54" s="57">
        <f aca="true" t="shared" si="3" ref="J54:J64">I54*100/H54</f>
        <v>99.32013958368921</v>
      </c>
    </row>
    <row r="55" spans="1:10" s="69" customFormat="1" ht="38.25" customHeight="1">
      <c r="A55" s="84" t="s">
        <v>144</v>
      </c>
      <c r="B55" s="51" t="s">
        <v>113</v>
      </c>
      <c r="C55" s="54">
        <v>934</v>
      </c>
      <c r="D55" s="55">
        <v>104</v>
      </c>
      <c r="E55" s="53" t="s">
        <v>271</v>
      </c>
      <c r="F55" s="53" t="s">
        <v>107</v>
      </c>
      <c r="G55" s="54"/>
      <c r="H55" s="25">
        <v>20489.5</v>
      </c>
      <c r="I55" s="25">
        <v>20350.2</v>
      </c>
      <c r="J55" s="57">
        <f t="shared" si="3"/>
        <v>99.32013958368921</v>
      </c>
    </row>
    <row r="56" spans="1:10" s="69" customFormat="1" ht="27.75" customHeight="1">
      <c r="A56" s="84" t="s">
        <v>145</v>
      </c>
      <c r="B56" s="50" t="s">
        <v>108</v>
      </c>
      <c r="C56" s="23">
        <v>934</v>
      </c>
      <c r="D56" s="52">
        <v>104</v>
      </c>
      <c r="E56" s="56" t="s">
        <v>271</v>
      </c>
      <c r="F56" s="56" t="s">
        <v>109</v>
      </c>
      <c r="G56" s="23"/>
      <c r="H56" s="24">
        <f>H57</f>
        <v>9573.2</v>
      </c>
      <c r="I56" s="24">
        <f>I57</f>
        <v>6945.3</v>
      </c>
      <c r="J56" s="57">
        <f t="shared" si="3"/>
        <v>72.5494087661388</v>
      </c>
    </row>
    <row r="57" spans="1:10" s="69" customFormat="1" ht="46.5" customHeight="1">
      <c r="A57" s="84" t="s">
        <v>146</v>
      </c>
      <c r="B57" s="51" t="s">
        <v>110</v>
      </c>
      <c r="C57" s="54">
        <v>934</v>
      </c>
      <c r="D57" s="55">
        <v>104</v>
      </c>
      <c r="E57" s="53" t="s">
        <v>271</v>
      </c>
      <c r="F57" s="53" t="s">
        <v>78</v>
      </c>
      <c r="G57" s="54"/>
      <c r="H57" s="25">
        <v>9573.2</v>
      </c>
      <c r="I57" s="25">
        <v>6945.3</v>
      </c>
      <c r="J57" s="38">
        <f t="shared" si="3"/>
        <v>72.5494087661388</v>
      </c>
    </row>
    <row r="58" spans="1:10" s="69" customFormat="1" ht="36.75" customHeight="1">
      <c r="A58" s="84" t="s">
        <v>147</v>
      </c>
      <c r="B58" s="50" t="s">
        <v>237</v>
      </c>
      <c r="C58" s="23">
        <v>934</v>
      </c>
      <c r="D58" s="52">
        <v>104</v>
      </c>
      <c r="E58" s="56" t="s">
        <v>271</v>
      </c>
      <c r="F58" s="56" t="s">
        <v>339</v>
      </c>
      <c r="G58" s="23"/>
      <c r="H58" s="24">
        <f>H59</f>
        <v>246.1</v>
      </c>
      <c r="I58" s="24">
        <f>I59</f>
        <v>165.8</v>
      </c>
      <c r="J58" s="57">
        <f>I58*100/H58</f>
        <v>67.37098740349451</v>
      </c>
    </row>
    <row r="59" spans="1:10" s="69" customFormat="1" ht="39" customHeight="1">
      <c r="A59" s="84" t="s">
        <v>148</v>
      </c>
      <c r="B59" s="51" t="s">
        <v>292</v>
      </c>
      <c r="C59" s="54">
        <v>934</v>
      </c>
      <c r="D59" s="55">
        <v>104</v>
      </c>
      <c r="E59" s="53" t="s">
        <v>271</v>
      </c>
      <c r="F59" s="53" t="s">
        <v>340</v>
      </c>
      <c r="G59" s="54"/>
      <c r="H59" s="25">
        <v>246.1</v>
      </c>
      <c r="I59" s="25">
        <v>165.8</v>
      </c>
      <c r="J59" s="38">
        <f>I59*100/H59</f>
        <v>67.37098740349451</v>
      </c>
    </row>
    <row r="60" spans="1:10" s="69" customFormat="1" ht="29.25" customHeight="1">
      <c r="A60" s="84" t="s">
        <v>337</v>
      </c>
      <c r="B60" s="50" t="s">
        <v>111</v>
      </c>
      <c r="C60" s="23">
        <v>934</v>
      </c>
      <c r="D60" s="52">
        <v>104</v>
      </c>
      <c r="E60" s="56" t="s">
        <v>271</v>
      </c>
      <c r="F60" s="56" t="s">
        <v>112</v>
      </c>
      <c r="G60" s="23"/>
      <c r="H60" s="24">
        <f>H61</f>
        <v>41.1</v>
      </c>
      <c r="I60" s="24">
        <f>I61</f>
        <v>14.8</v>
      </c>
      <c r="J60" s="57">
        <f t="shared" si="3"/>
        <v>36.009732360097324</v>
      </c>
    </row>
    <row r="61" spans="1:10" s="69" customFormat="1" ht="19.5" customHeight="1">
      <c r="A61" s="84" t="s">
        <v>338</v>
      </c>
      <c r="B61" s="51" t="s">
        <v>81</v>
      </c>
      <c r="C61" s="54">
        <v>934</v>
      </c>
      <c r="D61" s="55">
        <v>104</v>
      </c>
      <c r="E61" s="53" t="s">
        <v>271</v>
      </c>
      <c r="F61" s="53" t="s">
        <v>82</v>
      </c>
      <c r="G61" s="54"/>
      <c r="H61" s="25">
        <v>41.1</v>
      </c>
      <c r="I61" s="25">
        <v>14.8</v>
      </c>
      <c r="J61" s="38">
        <f t="shared" si="3"/>
        <v>36.009732360097324</v>
      </c>
    </row>
    <row r="62" spans="1:10" s="69" customFormat="1" ht="77.25" customHeight="1">
      <c r="A62" s="84" t="s">
        <v>272</v>
      </c>
      <c r="B62" s="50" t="s">
        <v>273</v>
      </c>
      <c r="C62" s="23">
        <v>934</v>
      </c>
      <c r="D62" s="52">
        <v>104</v>
      </c>
      <c r="E62" s="56" t="s">
        <v>274</v>
      </c>
      <c r="F62" s="56"/>
      <c r="G62" s="23"/>
      <c r="H62" s="23">
        <f>H63</f>
        <v>6.9</v>
      </c>
      <c r="I62" s="23">
        <f>I63</f>
        <v>6.9</v>
      </c>
      <c r="J62" s="38">
        <f t="shared" si="3"/>
        <v>100</v>
      </c>
    </row>
    <row r="63" spans="1:10" s="69" customFormat="1" ht="35.25" customHeight="1">
      <c r="A63" s="84" t="s">
        <v>275</v>
      </c>
      <c r="B63" s="50" t="s">
        <v>108</v>
      </c>
      <c r="C63" s="23">
        <v>934</v>
      </c>
      <c r="D63" s="52">
        <v>104</v>
      </c>
      <c r="E63" s="56" t="s">
        <v>274</v>
      </c>
      <c r="F63" s="56" t="s">
        <v>109</v>
      </c>
      <c r="G63" s="23"/>
      <c r="H63" s="23">
        <f>H64</f>
        <v>6.9</v>
      </c>
      <c r="I63" s="23">
        <f>I64</f>
        <v>6.9</v>
      </c>
      <c r="J63" s="38">
        <f t="shared" si="3"/>
        <v>100</v>
      </c>
    </row>
    <row r="64" spans="1:10" s="69" customFormat="1" ht="40.5">
      <c r="A64" s="84" t="s">
        <v>276</v>
      </c>
      <c r="B64" s="51" t="s">
        <v>110</v>
      </c>
      <c r="C64" s="54">
        <v>934</v>
      </c>
      <c r="D64" s="55">
        <v>104</v>
      </c>
      <c r="E64" s="53" t="s">
        <v>274</v>
      </c>
      <c r="F64" s="53" t="s">
        <v>78</v>
      </c>
      <c r="G64" s="54"/>
      <c r="H64" s="25">
        <v>6.9</v>
      </c>
      <c r="I64" s="25">
        <v>6.9</v>
      </c>
      <c r="J64" s="38">
        <f t="shared" si="3"/>
        <v>100</v>
      </c>
    </row>
    <row r="65" spans="1:10" s="69" customFormat="1" ht="78" customHeight="1">
      <c r="A65" s="84" t="s">
        <v>250</v>
      </c>
      <c r="B65" s="50" t="s">
        <v>247</v>
      </c>
      <c r="C65" s="23">
        <v>934</v>
      </c>
      <c r="D65" s="52">
        <v>104</v>
      </c>
      <c r="E65" s="56" t="s">
        <v>277</v>
      </c>
      <c r="F65" s="56"/>
      <c r="G65" s="23"/>
      <c r="H65" s="23">
        <f>H66+H68</f>
        <v>3295.7000000000003</v>
      </c>
      <c r="I65" s="23">
        <f>I66+I68</f>
        <v>3282.7999999999997</v>
      </c>
      <c r="J65" s="38">
        <f>I65*100/H65</f>
        <v>99.6085808781139</v>
      </c>
    </row>
    <row r="66" spans="1:10" s="69" customFormat="1" ht="79.5" customHeight="1">
      <c r="A66" s="84" t="s">
        <v>251</v>
      </c>
      <c r="B66" s="50" t="s">
        <v>104</v>
      </c>
      <c r="C66" s="23">
        <v>934</v>
      </c>
      <c r="D66" s="52">
        <v>104</v>
      </c>
      <c r="E66" s="56" t="s">
        <v>277</v>
      </c>
      <c r="F66" s="56" t="s">
        <v>105</v>
      </c>
      <c r="G66" s="23"/>
      <c r="H66" s="24">
        <f>H67</f>
        <v>3043.3</v>
      </c>
      <c r="I66" s="24">
        <f>I67</f>
        <v>3030.7</v>
      </c>
      <c r="J66" s="57">
        <f>I66*100/H66</f>
        <v>99.5859757500082</v>
      </c>
    </row>
    <row r="67" spans="1:10" s="69" customFormat="1" ht="37.5" customHeight="1">
      <c r="A67" s="84" t="s">
        <v>252</v>
      </c>
      <c r="B67" s="51" t="s">
        <v>113</v>
      </c>
      <c r="C67" s="54">
        <v>934</v>
      </c>
      <c r="D67" s="55">
        <v>104</v>
      </c>
      <c r="E67" s="56" t="s">
        <v>277</v>
      </c>
      <c r="F67" s="53" t="s">
        <v>107</v>
      </c>
      <c r="G67" s="54"/>
      <c r="H67" s="25">
        <v>3043.3</v>
      </c>
      <c r="I67" s="25">
        <v>3030.7</v>
      </c>
      <c r="J67" s="57">
        <f>I67*100/H67</f>
        <v>99.5859757500082</v>
      </c>
    </row>
    <row r="68" spans="1:10" s="69" customFormat="1" ht="33.75" customHeight="1">
      <c r="A68" s="84" t="s">
        <v>278</v>
      </c>
      <c r="B68" s="50" t="s">
        <v>108</v>
      </c>
      <c r="C68" s="23">
        <v>934</v>
      </c>
      <c r="D68" s="52">
        <v>104</v>
      </c>
      <c r="E68" s="56" t="s">
        <v>277</v>
      </c>
      <c r="F68" s="56" t="s">
        <v>109</v>
      </c>
      <c r="G68" s="23"/>
      <c r="H68" s="24">
        <f>H69</f>
        <v>252.4</v>
      </c>
      <c r="I68" s="24">
        <f>I69</f>
        <v>252.1</v>
      </c>
      <c r="J68" s="57">
        <f>I68*100/H68</f>
        <v>99.8811410459588</v>
      </c>
    </row>
    <row r="69" spans="1:10" s="69" customFormat="1" ht="40.5">
      <c r="A69" s="84" t="s">
        <v>279</v>
      </c>
      <c r="B69" s="51" t="s">
        <v>110</v>
      </c>
      <c r="C69" s="54">
        <v>934</v>
      </c>
      <c r="D69" s="55">
        <v>104</v>
      </c>
      <c r="E69" s="56" t="s">
        <v>277</v>
      </c>
      <c r="F69" s="53" t="s">
        <v>78</v>
      </c>
      <c r="G69" s="54"/>
      <c r="H69" s="25">
        <v>252.4</v>
      </c>
      <c r="I69" s="25">
        <v>252.1</v>
      </c>
      <c r="J69" s="38">
        <f>I69*100/H69</f>
        <v>99.8811410459588</v>
      </c>
    </row>
    <row r="70" spans="1:10" ht="21.75" customHeight="1">
      <c r="A70" s="84" t="s">
        <v>149</v>
      </c>
      <c r="B70" s="60" t="s">
        <v>9</v>
      </c>
      <c r="C70" s="61">
        <v>934</v>
      </c>
      <c r="D70" s="62">
        <v>111</v>
      </c>
      <c r="E70" s="63"/>
      <c r="F70" s="63"/>
      <c r="G70" s="61"/>
      <c r="H70" s="40">
        <f>H71</f>
        <v>10</v>
      </c>
      <c r="I70" s="40">
        <f>I71</f>
        <v>0</v>
      </c>
      <c r="J70" s="38">
        <f aca="true" t="shared" si="4" ref="J70:J223">I70*100/H70</f>
        <v>0</v>
      </c>
    </row>
    <row r="71" spans="1:10" ht="16.5" customHeight="1">
      <c r="A71" s="84" t="s">
        <v>150</v>
      </c>
      <c r="B71" s="50" t="s">
        <v>25</v>
      </c>
      <c r="C71" s="23">
        <v>934</v>
      </c>
      <c r="D71" s="52">
        <v>111</v>
      </c>
      <c r="E71" s="56" t="s">
        <v>280</v>
      </c>
      <c r="F71" s="56"/>
      <c r="G71" s="23"/>
      <c r="H71" s="23">
        <f>H72</f>
        <v>10</v>
      </c>
      <c r="I71" s="23">
        <f>I73</f>
        <v>0</v>
      </c>
      <c r="J71" s="38">
        <f t="shared" si="4"/>
        <v>0</v>
      </c>
    </row>
    <row r="72" spans="1:10" ht="16.5" customHeight="1">
      <c r="A72" s="84" t="s">
        <v>151</v>
      </c>
      <c r="B72" s="50" t="s">
        <v>111</v>
      </c>
      <c r="C72" s="23">
        <v>934</v>
      </c>
      <c r="D72" s="52">
        <v>111</v>
      </c>
      <c r="E72" s="56" t="s">
        <v>280</v>
      </c>
      <c r="F72" s="56" t="s">
        <v>112</v>
      </c>
      <c r="G72" s="23"/>
      <c r="H72" s="23">
        <f>H73</f>
        <v>10</v>
      </c>
      <c r="I72" s="23">
        <f>I73</f>
        <v>0</v>
      </c>
      <c r="J72" s="38">
        <f t="shared" si="4"/>
        <v>0</v>
      </c>
    </row>
    <row r="73" spans="1:10" ht="20.25" customHeight="1">
      <c r="A73" s="84" t="s">
        <v>152</v>
      </c>
      <c r="B73" s="51" t="s">
        <v>85</v>
      </c>
      <c r="C73" s="54">
        <v>934</v>
      </c>
      <c r="D73" s="55">
        <v>111</v>
      </c>
      <c r="E73" s="53" t="s">
        <v>280</v>
      </c>
      <c r="F73" s="53" t="s">
        <v>84</v>
      </c>
      <c r="G73" s="54"/>
      <c r="H73" s="25">
        <v>10</v>
      </c>
      <c r="I73" s="25">
        <v>0</v>
      </c>
      <c r="J73" s="38">
        <f t="shared" si="4"/>
        <v>0</v>
      </c>
    </row>
    <row r="74" spans="1:11" ht="32.25" customHeight="1">
      <c r="A74" s="84" t="s">
        <v>153</v>
      </c>
      <c r="B74" s="60" t="s">
        <v>10</v>
      </c>
      <c r="C74" s="61">
        <v>934</v>
      </c>
      <c r="D74" s="62">
        <v>113</v>
      </c>
      <c r="E74" s="63"/>
      <c r="F74" s="63"/>
      <c r="G74" s="61"/>
      <c r="H74" s="40">
        <f>H75+H78+H81+H86+H89</f>
        <v>746.2</v>
      </c>
      <c r="I74" s="40">
        <f>I75+I78+I81+I86+I89</f>
        <v>671.4</v>
      </c>
      <c r="J74" s="38">
        <f t="shared" si="4"/>
        <v>89.97587778075582</v>
      </c>
      <c r="K74" s="27"/>
    </row>
    <row r="75" spans="1:11" ht="57" customHeight="1">
      <c r="A75" s="84" t="s">
        <v>154</v>
      </c>
      <c r="B75" s="50" t="s">
        <v>241</v>
      </c>
      <c r="C75" s="23">
        <v>934</v>
      </c>
      <c r="D75" s="52">
        <v>113</v>
      </c>
      <c r="E75" s="56" t="s">
        <v>281</v>
      </c>
      <c r="F75" s="56"/>
      <c r="G75" s="23"/>
      <c r="H75" s="24">
        <f>H76</f>
        <v>100</v>
      </c>
      <c r="I75" s="24">
        <f>I76</f>
        <v>55.4</v>
      </c>
      <c r="J75" s="38">
        <f t="shared" si="4"/>
        <v>55.4</v>
      </c>
      <c r="K75" s="27"/>
    </row>
    <row r="76" spans="1:11" ht="38.25" customHeight="1">
      <c r="A76" s="84" t="s">
        <v>155</v>
      </c>
      <c r="B76" s="50" t="s">
        <v>108</v>
      </c>
      <c r="C76" s="23">
        <v>934</v>
      </c>
      <c r="D76" s="52">
        <v>113</v>
      </c>
      <c r="E76" s="56" t="s">
        <v>281</v>
      </c>
      <c r="F76" s="56" t="s">
        <v>109</v>
      </c>
      <c r="G76" s="23"/>
      <c r="H76" s="24">
        <f>H77</f>
        <v>100</v>
      </c>
      <c r="I76" s="24">
        <f>I77</f>
        <v>55.4</v>
      </c>
      <c r="J76" s="38">
        <f t="shared" si="4"/>
        <v>55.4</v>
      </c>
      <c r="K76" s="27"/>
    </row>
    <row r="77" spans="1:11" ht="45.75" customHeight="1">
      <c r="A77" s="84" t="s">
        <v>156</v>
      </c>
      <c r="B77" s="51" t="s">
        <v>110</v>
      </c>
      <c r="C77" s="54">
        <v>934</v>
      </c>
      <c r="D77" s="55">
        <v>113</v>
      </c>
      <c r="E77" s="53" t="s">
        <v>281</v>
      </c>
      <c r="F77" s="53" t="s">
        <v>78</v>
      </c>
      <c r="G77" s="54"/>
      <c r="H77" s="25">
        <v>100</v>
      </c>
      <c r="I77" s="25">
        <v>55.4</v>
      </c>
      <c r="J77" s="38">
        <f t="shared" si="4"/>
        <v>55.4</v>
      </c>
      <c r="K77" s="27"/>
    </row>
    <row r="78" spans="1:11" ht="101.25" customHeight="1">
      <c r="A78" s="84" t="s">
        <v>157</v>
      </c>
      <c r="B78" s="50" t="s">
        <v>114</v>
      </c>
      <c r="C78" s="23">
        <v>934</v>
      </c>
      <c r="D78" s="52">
        <v>113</v>
      </c>
      <c r="E78" s="56" t="s">
        <v>341</v>
      </c>
      <c r="F78" s="56"/>
      <c r="G78" s="23"/>
      <c r="H78" s="24">
        <f>H80</f>
        <v>10.7</v>
      </c>
      <c r="I78" s="24">
        <f>I80</f>
        <v>10.6</v>
      </c>
      <c r="J78" s="38">
        <f t="shared" si="4"/>
        <v>99.06542056074767</v>
      </c>
      <c r="K78" s="28"/>
    </row>
    <row r="79" spans="1:11" ht="41.25" customHeight="1">
      <c r="A79" s="84" t="s">
        <v>158</v>
      </c>
      <c r="B79" s="50" t="s">
        <v>108</v>
      </c>
      <c r="C79" s="23">
        <v>934</v>
      </c>
      <c r="D79" s="52">
        <v>113</v>
      </c>
      <c r="E79" s="56" t="s">
        <v>341</v>
      </c>
      <c r="F79" s="56" t="s">
        <v>109</v>
      </c>
      <c r="G79" s="23"/>
      <c r="H79" s="24">
        <f>H80</f>
        <v>10.7</v>
      </c>
      <c r="I79" s="24">
        <f>I80</f>
        <v>10.6</v>
      </c>
      <c r="J79" s="38">
        <f t="shared" si="4"/>
        <v>99.06542056074767</v>
      </c>
      <c r="K79" s="28"/>
    </row>
    <row r="80" spans="1:11" ht="40.5">
      <c r="A80" s="84" t="s">
        <v>159</v>
      </c>
      <c r="B80" s="51" t="s">
        <v>110</v>
      </c>
      <c r="C80" s="88">
        <v>934</v>
      </c>
      <c r="D80" s="55">
        <v>113</v>
      </c>
      <c r="E80" s="53" t="s">
        <v>341</v>
      </c>
      <c r="F80" s="53" t="s">
        <v>78</v>
      </c>
      <c r="G80" s="88"/>
      <c r="H80" s="25">
        <v>10.7</v>
      </c>
      <c r="I80" s="25">
        <v>10.6</v>
      </c>
      <c r="J80" s="38">
        <f t="shared" si="4"/>
        <v>99.06542056074767</v>
      </c>
      <c r="K80" s="27"/>
    </row>
    <row r="81" spans="1:11" ht="48" customHeight="1">
      <c r="A81" s="84" t="s">
        <v>284</v>
      </c>
      <c r="B81" s="50" t="s">
        <v>306</v>
      </c>
      <c r="C81" s="23">
        <v>934</v>
      </c>
      <c r="D81" s="52">
        <v>113</v>
      </c>
      <c r="E81" s="56" t="s">
        <v>343</v>
      </c>
      <c r="F81" s="56"/>
      <c r="G81" s="23"/>
      <c r="H81" s="24">
        <f>H83</f>
        <v>36.1</v>
      </c>
      <c r="I81" s="24">
        <f>I83</f>
        <v>36.1</v>
      </c>
      <c r="J81" s="57">
        <f t="shared" si="4"/>
        <v>100</v>
      </c>
      <c r="K81" s="27"/>
    </row>
    <row r="82" spans="1:11" ht="25.5">
      <c r="A82" s="84" t="s">
        <v>285</v>
      </c>
      <c r="B82" s="50" t="s">
        <v>108</v>
      </c>
      <c r="C82" s="23">
        <v>934</v>
      </c>
      <c r="D82" s="52">
        <v>113</v>
      </c>
      <c r="E82" s="56" t="s">
        <v>343</v>
      </c>
      <c r="F82" s="56" t="s">
        <v>109</v>
      </c>
      <c r="G82" s="23"/>
      <c r="H82" s="24">
        <f>H83</f>
        <v>36.1</v>
      </c>
      <c r="I82" s="24">
        <f>I83</f>
        <v>36.1</v>
      </c>
      <c r="J82" s="57">
        <f t="shared" si="4"/>
        <v>100</v>
      </c>
      <c r="K82" s="27"/>
    </row>
    <row r="83" spans="1:11" ht="40.5">
      <c r="A83" s="84" t="s">
        <v>286</v>
      </c>
      <c r="B83" s="51" t="s">
        <v>110</v>
      </c>
      <c r="C83" s="54">
        <v>934</v>
      </c>
      <c r="D83" s="55">
        <v>113</v>
      </c>
      <c r="E83" s="53" t="s">
        <v>343</v>
      </c>
      <c r="F83" s="53" t="s">
        <v>78</v>
      </c>
      <c r="G83" s="54"/>
      <c r="H83" s="25">
        <v>36.1</v>
      </c>
      <c r="I83" s="25">
        <v>36.1</v>
      </c>
      <c r="J83" s="38">
        <f t="shared" si="4"/>
        <v>100</v>
      </c>
      <c r="K83" s="27"/>
    </row>
    <row r="84" spans="1:11" ht="63" customHeight="1" hidden="1">
      <c r="A84" s="84"/>
      <c r="B84" s="91" t="s">
        <v>101</v>
      </c>
      <c r="C84" s="92">
        <v>934</v>
      </c>
      <c r="D84" s="93">
        <v>113</v>
      </c>
      <c r="E84" s="94" t="s">
        <v>71</v>
      </c>
      <c r="F84" s="94"/>
      <c r="G84" s="92"/>
      <c r="H84" s="95">
        <f>H85</f>
        <v>0</v>
      </c>
      <c r="I84" s="95">
        <f>I85</f>
        <v>0</v>
      </c>
      <c r="J84" s="96" t="e">
        <f t="shared" si="4"/>
        <v>#DIV/0!</v>
      </c>
      <c r="K84" s="28"/>
    </row>
    <row r="85" spans="1:11" ht="36.75" customHeight="1" hidden="1">
      <c r="A85" s="84"/>
      <c r="B85" s="97" t="s">
        <v>79</v>
      </c>
      <c r="C85" s="98">
        <v>934</v>
      </c>
      <c r="D85" s="99">
        <v>113</v>
      </c>
      <c r="E85" s="100" t="s">
        <v>71</v>
      </c>
      <c r="F85" s="100" t="s">
        <v>80</v>
      </c>
      <c r="G85" s="98"/>
      <c r="H85" s="101">
        <v>0</v>
      </c>
      <c r="I85" s="101">
        <v>0</v>
      </c>
      <c r="J85" s="96" t="e">
        <f t="shared" si="4"/>
        <v>#DIV/0!</v>
      </c>
      <c r="K85" s="27"/>
    </row>
    <row r="86" spans="1:11" ht="51" customHeight="1">
      <c r="A86" s="84" t="s">
        <v>160</v>
      </c>
      <c r="B86" s="50" t="s">
        <v>305</v>
      </c>
      <c r="C86" s="23">
        <v>934</v>
      </c>
      <c r="D86" s="52">
        <v>113</v>
      </c>
      <c r="E86" s="56" t="s">
        <v>342</v>
      </c>
      <c r="F86" s="56"/>
      <c r="G86" s="23"/>
      <c r="H86" s="24">
        <f>H88</f>
        <v>100</v>
      </c>
      <c r="I86" s="24">
        <f>I88</f>
        <v>70</v>
      </c>
      <c r="J86" s="38">
        <f t="shared" si="4"/>
        <v>70</v>
      </c>
      <c r="K86" s="29"/>
    </row>
    <row r="87" spans="1:11" ht="45" customHeight="1">
      <c r="A87" s="84" t="s">
        <v>161</v>
      </c>
      <c r="B87" s="50" t="s">
        <v>108</v>
      </c>
      <c r="C87" s="23">
        <v>934</v>
      </c>
      <c r="D87" s="52">
        <v>113</v>
      </c>
      <c r="E87" s="56" t="s">
        <v>342</v>
      </c>
      <c r="F87" s="56" t="s">
        <v>109</v>
      </c>
      <c r="G87" s="23"/>
      <c r="H87" s="24">
        <f>H88</f>
        <v>100</v>
      </c>
      <c r="I87" s="24">
        <f>I88</f>
        <v>70</v>
      </c>
      <c r="J87" s="38">
        <f t="shared" si="4"/>
        <v>70</v>
      </c>
      <c r="K87" s="29"/>
    </row>
    <row r="88" spans="1:11" ht="40.5">
      <c r="A88" s="84" t="s">
        <v>162</v>
      </c>
      <c r="B88" s="51" t="s">
        <v>110</v>
      </c>
      <c r="C88" s="54">
        <v>934</v>
      </c>
      <c r="D88" s="55">
        <v>113</v>
      </c>
      <c r="E88" s="53" t="s">
        <v>342</v>
      </c>
      <c r="F88" s="53" t="s">
        <v>78</v>
      </c>
      <c r="G88" s="54"/>
      <c r="H88" s="25">
        <v>100</v>
      </c>
      <c r="I88" s="25">
        <v>70</v>
      </c>
      <c r="J88" s="38">
        <f t="shared" si="4"/>
        <v>70</v>
      </c>
      <c r="K88" s="29"/>
    </row>
    <row r="89" spans="1:11" s="90" customFormat="1" ht="31.5" customHeight="1">
      <c r="A89" s="84" t="s">
        <v>163</v>
      </c>
      <c r="B89" s="50" t="s">
        <v>344</v>
      </c>
      <c r="C89" s="23">
        <v>934</v>
      </c>
      <c r="D89" s="52">
        <v>113</v>
      </c>
      <c r="E89" s="56" t="s">
        <v>345</v>
      </c>
      <c r="F89" s="56"/>
      <c r="G89" s="23"/>
      <c r="H89" s="24">
        <f>H91</f>
        <v>499.4</v>
      </c>
      <c r="I89" s="24">
        <f>I91</f>
        <v>499.3</v>
      </c>
      <c r="J89" s="57">
        <f>I89*100/H89</f>
        <v>99.9799759711654</v>
      </c>
      <c r="K89" s="89"/>
    </row>
    <row r="90" spans="1:11" s="90" customFormat="1" ht="22.5" customHeight="1">
      <c r="A90" s="84" t="s">
        <v>164</v>
      </c>
      <c r="B90" s="50" t="s">
        <v>111</v>
      </c>
      <c r="C90" s="23">
        <v>934</v>
      </c>
      <c r="D90" s="52">
        <v>113</v>
      </c>
      <c r="E90" s="56" t="s">
        <v>345</v>
      </c>
      <c r="F90" s="56" t="s">
        <v>112</v>
      </c>
      <c r="G90" s="23"/>
      <c r="H90" s="24">
        <f>H91</f>
        <v>499.4</v>
      </c>
      <c r="I90" s="24">
        <f>I91</f>
        <v>499.3</v>
      </c>
      <c r="J90" s="57">
        <f>I90*100/H90</f>
        <v>99.9799759711654</v>
      </c>
      <c r="K90" s="89"/>
    </row>
    <row r="91" spans="1:11" s="90" customFormat="1" ht="21" customHeight="1">
      <c r="A91" s="84" t="s">
        <v>165</v>
      </c>
      <c r="B91" s="51" t="s">
        <v>330</v>
      </c>
      <c r="C91" s="54">
        <v>934</v>
      </c>
      <c r="D91" s="55">
        <v>113</v>
      </c>
      <c r="E91" s="53" t="s">
        <v>345</v>
      </c>
      <c r="F91" s="53" t="s">
        <v>331</v>
      </c>
      <c r="G91" s="54"/>
      <c r="H91" s="25">
        <v>499.4</v>
      </c>
      <c r="I91" s="25">
        <v>499.3</v>
      </c>
      <c r="J91" s="38">
        <f>I91*100/H91</f>
        <v>99.9799759711654</v>
      </c>
      <c r="K91" s="89"/>
    </row>
    <row r="92" spans="1:11" ht="25.5">
      <c r="A92" s="102" t="s">
        <v>166</v>
      </c>
      <c r="B92" s="103" t="s">
        <v>102</v>
      </c>
      <c r="C92" s="23">
        <v>934</v>
      </c>
      <c r="D92" s="104">
        <v>300</v>
      </c>
      <c r="E92" s="56"/>
      <c r="F92" s="56"/>
      <c r="G92" s="23"/>
      <c r="H92" s="39">
        <f aca="true" t="shared" si="5" ref="H92:I95">H93</f>
        <v>135.1</v>
      </c>
      <c r="I92" s="39">
        <f t="shared" si="5"/>
        <v>102.2</v>
      </c>
      <c r="J92" s="38">
        <f t="shared" si="4"/>
        <v>75.64766839378238</v>
      </c>
      <c r="K92" s="28"/>
    </row>
    <row r="93" spans="1:11" ht="64.5" customHeight="1">
      <c r="A93" s="102" t="s">
        <v>167</v>
      </c>
      <c r="B93" s="60" t="s">
        <v>55</v>
      </c>
      <c r="C93" s="61">
        <v>934</v>
      </c>
      <c r="D93" s="62">
        <v>309</v>
      </c>
      <c r="E93" s="63"/>
      <c r="F93" s="63"/>
      <c r="G93" s="61"/>
      <c r="H93" s="40">
        <f t="shared" si="5"/>
        <v>135.1</v>
      </c>
      <c r="I93" s="40">
        <f t="shared" si="5"/>
        <v>102.2</v>
      </c>
      <c r="J93" s="38">
        <f t="shared" si="4"/>
        <v>75.64766839378238</v>
      </c>
      <c r="K93" s="27"/>
    </row>
    <row r="94" spans="1:11" ht="75" customHeight="1">
      <c r="A94" s="102" t="s">
        <v>168</v>
      </c>
      <c r="B94" s="50" t="s">
        <v>72</v>
      </c>
      <c r="C94" s="23">
        <v>934</v>
      </c>
      <c r="D94" s="52">
        <v>309</v>
      </c>
      <c r="E94" s="56" t="s">
        <v>287</v>
      </c>
      <c r="F94" s="56"/>
      <c r="G94" s="23"/>
      <c r="H94" s="24">
        <f t="shared" si="5"/>
        <v>135.1</v>
      </c>
      <c r="I94" s="24">
        <f t="shared" si="5"/>
        <v>102.2</v>
      </c>
      <c r="J94" s="38">
        <f t="shared" si="4"/>
        <v>75.64766839378238</v>
      </c>
      <c r="K94" s="27"/>
    </row>
    <row r="95" spans="1:11" ht="30.75" customHeight="1">
      <c r="A95" s="102" t="s">
        <v>169</v>
      </c>
      <c r="B95" s="50" t="s">
        <v>108</v>
      </c>
      <c r="C95" s="23">
        <v>934</v>
      </c>
      <c r="D95" s="52">
        <v>309</v>
      </c>
      <c r="E95" s="56" t="s">
        <v>287</v>
      </c>
      <c r="F95" s="56" t="s">
        <v>109</v>
      </c>
      <c r="G95" s="23"/>
      <c r="H95" s="24">
        <f t="shared" si="5"/>
        <v>135.1</v>
      </c>
      <c r="I95" s="24">
        <f t="shared" si="5"/>
        <v>102.2</v>
      </c>
      <c r="J95" s="38">
        <f t="shared" si="4"/>
        <v>75.64766839378238</v>
      </c>
      <c r="K95" s="27"/>
    </row>
    <row r="96" spans="1:11" ht="40.5">
      <c r="A96" s="102" t="s">
        <v>170</v>
      </c>
      <c r="B96" s="51" t="s">
        <v>110</v>
      </c>
      <c r="C96" s="54">
        <v>934</v>
      </c>
      <c r="D96" s="55">
        <v>309</v>
      </c>
      <c r="E96" s="53" t="s">
        <v>287</v>
      </c>
      <c r="F96" s="53" t="s">
        <v>78</v>
      </c>
      <c r="G96" s="54"/>
      <c r="H96" s="25">
        <v>135.1</v>
      </c>
      <c r="I96" s="25">
        <v>102.2</v>
      </c>
      <c r="J96" s="38">
        <f t="shared" si="4"/>
        <v>75.64766839378238</v>
      </c>
      <c r="K96" s="27"/>
    </row>
    <row r="97" spans="1:11" ht="15.75">
      <c r="A97" s="102" t="s">
        <v>171</v>
      </c>
      <c r="B97" s="103" t="s">
        <v>64</v>
      </c>
      <c r="C97" s="23">
        <v>934</v>
      </c>
      <c r="D97" s="104">
        <v>400</v>
      </c>
      <c r="E97" s="56"/>
      <c r="F97" s="56"/>
      <c r="G97" s="23"/>
      <c r="H97" s="39">
        <f>H98+H102+H106</f>
        <v>679.8</v>
      </c>
      <c r="I97" s="39">
        <f>I98+I102+I106</f>
        <v>563.3</v>
      </c>
      <c r="J97" s="38">
        <f t="shared" si="4"/>
        <v>82.86260664901441</v>
      </c>
      <c r="K97" s="27"/>
    </row>
    <row r="98" spans="1:11" ht="13.5">
      <c r="A98" s="102" t="s">
        <v>172</v>
      </c>
      <c r="B98" s="60" t="s">
        <v>65</v>
      </c>
      <c r="C98" s="61">
        <v>934</v>
      </c>
      <c r="D98" s="62">
        <v>401</v>
      </c>
      <c r="E98" s="63"/>
      <c r="F98" s="63"/>
      <c r="G98" s="61"/>
      <c r="H98" s="40">
        <f>H99</f>
        <v>676.4</v>
      </c>
      <c r="I98" s="40">
        <f>I99</f>
        <v>560</v>
      </c>
      <c r="J98" s="38">
        <f t="shared" si="4"/>
        <v>82.7912477823773</v>
      </c>
      <c r="K98" s="27"/>
    </row>
    <row r="99" spans="1:11" ht="154.5" customHeight="1">
      <c r="A99" s="102" t="s">
        <v>173</v>
      </c>
      <c r="B99" s="50" t="s">
        <v>103</v>
      </c>
      <c r="C99" s="23">
        <v>934</v>
      </c>
      <c r="D99" s="52">
        <v>401</v>
      </c>
      <c r="E99" s="23">
        <v>5100000101</v>
      </c>
      <c r="F99" s="56"/>
      <c r="G99" s="23"/>
      <c r="H99" s="24">
        <f>H101</f>
        <v>676.4</v>
      </c>
      <c r="I99" s="24">
        <f>I101</f>
        <v>560</v>
      </c>
      <c r="J99" s="38">
        <f t="shared" si="4"/>
        <v>82.7912477823773</v>
      </c>
      <c r="K99" s="27"/>
    </row>
    <row r="100" spans="1:11" ht="52.5" customHeight="1">
      <c r="A100" s="102" t="s">
        <v>174</v>
      </c>
      <c r="B100" s="50" t="s">
        <v>309</v>
      </c>
      <c r="C100" s="23">
        <v>934</v>
      </c>
      <c r="D100" s="52">
        <v>401</v>
      </c>
      <c r="E100" s="56" t="s">
        <v>307</v>
      </c>
      <c r="F100" s="56" t="s">
        <v>308</v>
      </c>
      <c r="G100" s="23"/>
      <c r="H100" s="24">
        <f>H101</f>
        <v>676.4</v>
      </c>
      <c r="I100" s="24">
        <f>I101</f>
        <v>560</v>
      </c>
      <c r="J100" s="38">
        <f>I100*100/H100</f>
        <v>82.7912477823773</v>
      </c>
      <c r="K100" s="27"/>
    </row>
    <row r="101" spans="1:11" ht="13.5">
      <c r="A101" s="102" t="s">
        <v>175</v>
      </c>
      <c r="B101" s="51" t="s">
        <v>346</v>
      </c>
      <c r="C101" s="54">
        <v>934</v>
      </c>
      <c r="D101" s="55">
        <v>401</v>
      </c>
      <c r="E101" s="54">
        <v>5100000101</v>
      </c>
      <c r="F101" s="53" t="s">
        <v>347</v>
      </c>
      <c r="G101" s="54"/>
      <c r="H101" s="25">
        <v>676.4</v>
      </c>
      <c r="I101" s="25">
        <v>560</v>
      </c>
      <c r="J101" s="38">
        <f>I101*100/H101</f>
        <v>82.7912477823773</v>
      </c>
      <c r="K101" s="27"/>
    </row>
    <row r="102" spans="1:11" ht="20.25" customHeight="1" hidden="1">
      <c r="A102" s="102" t="s">
        <v>253</v>
      </c>
      <c r="B102" s="60" t="s">
        <v>73</v>
      </c>
      <c r="C102" s="54">
        <v>934</v>
      </c>
      <c r="D102" s="62">
        <v>410</v>
      </c>
      <c r="E102" s="61"/>
      <c r="F102" s="63"/>
      <c r="G102" s="61"/>
      <c r="H102" s="61">
        <f aca="true" t="shared" si="6" ref="H102:I104">H103</f>
        <v>0</v>
      </c>
      <c r="I102" s="61">
        <f t="shared" si="6"/>
        <v>0</v>
      </c>
      <c r="J102" s="105" t="e">
        <f t="shared" si="4"/>
        <v>#DIV/0!</v>
      </c>
      <c r="K102" s="27"/>
    </row>
    <row r="103" spans="1:11" ht="32.25" customHeight="1" hidden="1">
      <c r="A103" s="102" t="s">
        <v>254</v>
      </c>
      <c r="B103" s="50" t="s">
        <v>115</v>
      </c>
      <c r="C103" s="54">
        <v>934</v>
      </c>
      <c r="D103" s="52">
        <v>410</v>
      </c>
      <c r="E103" s="23">
        <v>3300100</v>
      </c>
      <c r="F103" s="56"/>
      <c r="G103" s="23"/>
      <c r="H103" s="24">
        <f t="shared" si="6"/>
        <v>0</v>
      </c>
      <c r="I103" s="24">
        <f t="shared" si="6"/>
        <v>0</v>
      </c>
      <c r="J103" s="38" t="e">
        <f t="shared" si="4"/>
        <v>#DIV/0!</v>
      </c>
      <c r="K103" s="27"/>
    </row>
    <row r="104" spans="1:11" ht="32.25" customHeight="1" hidden="1">
      <c r="A104" s="102" t="s">
        <v>255</v>
      </c>
      <c r="B104" s="50" t="s">
        <v>108</v>
      </c>
      <c r="C104" s="54">
        <v>934</v>
      </c>
      <c r="D104" s="52">
        <v>410</v>
      </c>
      <c r="E104" s="23">
        <v>3300100</v>
      </c>
      <c r="F104" s="56" t="s">
        <v>109</v>
      </c>
      <c r="G104" s="23"/>
      <c r="H104" s="24">
        <f t="shared" si="6"/>
        <v>0</v>
      </c>
      <c r="I104" s="24">
        <f t="shared" si="6"/>
        <v>0</v>
      </c>
      <c r="J104" s="38" t="e">
        <f t="shared" si="4"/>
        <v>#DIV/0!</v>
      </c>
      <c r="K104" s="27"/>
    </row>
    <row r="105" spans="1:11" ht="40.5" hidden="1">
      <c r="A105" s="102" t="s">
        <v>256</v>
      </c>
      <c r="B105" s="51" t="s">
        <v>110</v>
      </c>
      <c r="C105" s="54">
        <v>934</v>
      </c>
      <c r="D105" s="55">
        <v>410</v>
      </c>
      <c r="E105" s="54">
        <v>3300100</v>
      </c>
      <c r="F105" s="53" t="s">
        <v>78</v>
      </c>
      <c r="G105" s="54"/>
      <c r="H105" s="25">
        <v>0</v>
      </c>
      <c r="I105" s="25">
        <v>0</v>
      </c>
      <c r="J105" s="38" t="e">
        <f t="shared" si="4"/>
        <v>#DIV/0!</v>
      </c>
      <c r="K105" s="27"/>
    </row>
    <row r="106" spans="1:11" ht="36" customHeight="1">
      <c r="A106" s="102" t="s">
        <v>253</v>
      </c>
      <c r="B106" s="60" t="s">
        <v>244</v>
      </c>
      <c r="C106" s="61">
        <v>934</v>
      </c>
      <c r="D106" s="62">
        <v>412</v>
      </c>
      <c r="E106" s="63"/>
      <c r="F106" s="63"/>
      <c r="G106" s="61"/>
      <c r="H106" s="40">
        <f aca="true" t="shared" si="7" ref="H106:I108">H107</f>
        <v>3.4</v>
      </c>
      <c r="I106" s="40">
        <f t="shared" si="7"/>
        <v>3.3</v>
      </c>
      <c r="J106" s="38">
        <f>I106*100/H106</f>
        <v>97.05882352941177</v>
      </c>
      <c r="K106" s="27"/>
    </row>
    <row r="107" spans="1:11" ht="48" customHeight="1">
      <c r="A107" s="102" t="s">
        <v>254</v>
      </c>
      <c r="B107" s="50" t="s">
        <v>243</v>
      </c>
      <c r="C107" s="54">
        <v>934</v>
      </c>
      <c r="D107" s="52">
        <v>412</v>
      </c>
      <c r="E107" s="23">
        <v>3450000121</v>
      </c>
      <c r="F107" s="56"/>
      <c r="G107" s="23"/>
      <c r="H107" s="24">
        <f t="shared" si="7"/>
        <v>3.4</v>
      </c>
      <c r="I107" s="24">
        <f t="shared" si="7"/>
        <v>3.3</v>
      </c>
      <c r="J107" s="38">
        <f>I107*100/H107</f>
        <v>97.05882352941177</v>
      </c>
      <c r="K107" s="27"/>
    </row>
    <row r="108" spans="1:11" ht="35.25" customHeight="1">
      <c r="A108" s="102" t="s">
        <v>255</v>
      </c>
      <c r="B108" s="50" t="s">
        <v>108</v>
      </c>
      <c r="C108" s="54">
        <v>934</v>
      </c>
      <c r="D108" s="52">
        <v>412</v>
      </c>
      <c r="E108" s="23">
        <v>3450000121</v>
      </c>
      <c r="F108" s="56" t="s">
        <v>109</v>
      </c>
      <c r="G108" s="23"/>
      <c r="H108" s="24">
        <f t="shared" si="7"/>
        <v>3.4</v>
      </c>
      <c r="I108" s="24">
        <f t="shared" si="7"/>
        <v>3.3</v>
      </c>
      <c r="J108" s="38">
        <f>I108*100/H108</f>
        <v>97.05882352941177</v>
      </c>
      <c r="K108" s="27"/>
    </row>
    <row r="109" spans="1:11" ht="40.5">
      <c r="A109" s="102" t="s">
        <v>256</v>
      </c>
      <c r="B109" s="51" t="s">
        <v>110</v>
      </c>
      <c r="C109" s="54">
        <v>934</v>
      </c>
      <c r="D109" s="55">
        <v>412</v>
      </c>
      <c r="E109" s="54">
        <v>3450000121</v>
      </c>
      <c r="F109" s="53" t="s">
        <v>78</v>
      </c>
      <c r="G109" s="54"/>
      <c r="H109" s="25">
        <v>3.4</v>
      </c>
      <c r="I109" s="25">
        <v>3.3</v>
      </c>
      <c r="J109" s="38">
        <f>I109*100/H109</f>
        <v>97.05882352941177</v>
      </c>
      <c r="K109" s="27"/>
    </row>
    <row r="110" spans="1:11" ht="33.75" customHeight="1">
      <c r="A110" s="102" t="s">
        <v>176</v>
      </c>
      <c r="B110" s="103" t="s">
        <v>11</v>
      </c>
      <c r="C110" s="23">
        <v>934</v>
      </c>
      <c r="D110" s="104">
        <v>500</v>
      </c>
      <c r="E110" s="23"/>
      <c r="F110" s="56"/>
      <c r="G110" s="23"/>
      <c r="H110" s="39">
        <f>H111</f>
        <v>38058.2</v>
      </c>
      <c r="I110" s="39">
        <f>I111</f>
        <v>37418.399999999994</v>
      </c>
      <c r="J110" s="38">
        <f t="shared" si="4"/>
        <v>98.3188905413288</v>
      </c>
      <c r="K110" s="28"/>
    </row>
    <row r="111" spans="1:11" ht="27" customHeight="1">
      <c r="A111" s="102" t="s">
        <v>177</v>
      </c>
      <c r="B111" s="60" t="s">
        <v>178</v>
      </c>
      <c r="C111" s="54">
        <v>934</v>
      </c>
      <c r="D111" s="62">
        <v>503</v>
      </c>
      <c r="E111" s="61"/>
      <c r="F111" s="63"/>
      <c r="G111" s="61"/>
      <c r="H111" s="70">
        <f>H112+H115+H127+H130+H118</f>
        <v>38058.2</v>
      </c>
      <c r="I111" s="70">
        <f>I112+I115+I127+I130+I118</f>
        <v>37418.399999999994</v>
      </c>
      <c r="J111" s="38">
        <f>I111*100/H111</f>
        <v>98.3188905413288</v>
      </c>
      <c r="K111" s="28"/>
    </row>
    <row r="112" spans="1:11" ht="28.5" customHeight="1">
      <c r="A112" s="102" t="s">
        <v>257</v>
      </c>
      <c r="B112" s="50" t="s">
        <v>86</v>
      </c>
      <c r="C112" s="23">
        <v>934</v>
      </c>
      <c r="D112" s="56" t="s">
        <v>29</v>
      </c>
      <c r="E112" s="23">
        <v>6000000131</v>
      </c>
      <c r="F112" s="23"/>
      <c r="G112" s="23"/>
      <c r="H112" s="106">
        <f>H113</f>
        <v>18249.9</v>
      </c>
      <c r="I112" s="106">
        <f>I113</f>
        <v>18174.4</v>
      </c>
      <c r="J112" s="38">
        <f t="shared" si="4"/>
        <v>99.58629910300878</v>
      </c>
      <c r="K112" s="27"/>
    </row>
    <row r="113" spans="1:11" ht="28.5" customHeight="1">
      <c r="A113" s="102" t="s">
        <v>179</v>
      </c>
      <c r="B113" s="50" t="s">
        <v>108</v>
      </c>
      <c r="C113" s="23">
        <v>934</v>
      </c>
      <c r="D113" s="56" t="s">
        <v>29</v>
      </c>
      <c r="E113" s="23">
        <v>6000000131</v>
      </c>
      <c r="F113" s="23">
        <v>200</v>
      </c>
      <c r="G113" s="23"/>
      <c r="H113" s="106">
        <f>H114</f>
        <v>18249.9</v>
      </c>
      <c r="I113" s="106">
        <f>I114</f>
        <v>18174.4</v>
      </c>
      <c r="J113" s="38">
        <f t="shared" si="4"/>
        <v>99.58629910300878</v>
      </c>
      <c r="K113" s="27"/>
    </row>
    <row r="114" spans="1:11" ht="40.5">
      <c r="A114" s="102" t="s">
        <v>180</v>
      </c>
      <c r="B114" s="51" t="s">
        <v>110</v>
      </c>
      <c r="C114" s="54">
        <v>934</v>
      </c>
      <c r="D114" s="53" t="s">
        <v>29</v>
      </c>
      <c r="E114" s="54">
        <v>6000000131</v>
      </c>
      <c r="F114" s="54">
        <v>240</v>
      </c>
      <c r="G114" s="54"/>
      <c r="H114" s="25">
        <v>18249.9</v>
      </c>
      <c r="I114" s="25">
        <v>18174.4</v>
      </c>
      <c r="J114" s="38">
        <f aca="true" t="shared" si="8" ref="J114:J132">I114*100/H114</f>
        <v>99.58629910300878</v>
      </c>
      <c r="K114" s="27"/>
    </row>
    <row r="115" spans="1:11" ht="38.25">
      <c r="A115" s="102" t="s">
        <v>258</v>
      </c>
      <c r="B115" s="50" t="s">
        <v>87</v>
      </c>
      <c r="C115" s="23">
        <v>934</v>
      </c>
      <c r="D115" s="56" t="s">
        <v>29</v>
      </c>
      <c r="E115" s="23">
        <v>6000000161</v>
      </c>
      <c r="F115" s="23"/>
      <c r="G115" s="23"/>
      <c r="H115" s="106">
        <f>H116</f>
        <v>5288</v>
      </c>
      <c r="I115" s="106">
        <f>I116</f>
        <v>5085.5</v>
      </c>
      <c r="J115" s="38">
        <f>I115*100/H115</f>
        <v>96.17057488653555</v>
      </c>
      <c r="K115" s="27"/>
    </row>
    <row r="116" spans="1:11" ht="25.5">
      <c r="A116" s="102" t="s">
        <v>259</v>
      </c>
      <c r="B116" s="50" t="s">
        <v>108</v>
      </c>
      <c r="C116" s="23">
        <v>934</v>
      </c>
      <c r="D116" s="56" t="s">
        <v>29</v>
      </c>
      <c r="E116" s="23">
        <v>6000000161</v>
      </c>
      <c r="F116" s="23">
        <v>200</v>
      </c>
      <c r="G116" s="23"/>
      <c r="H116" s="106">
        <f>H117</f>
        <v>5288</v>
      </c>
      <c r="I116" s="106">
        <f>I117</f>
        <v>5085.5</v>
      </c>
      <c r="J116" s="38">
        <f>I116*100/H116</f>
        <v>96.17057488653555</v>
      </c>
      <c r="K116" s="27"/>
    </row>
    <row r="117" spans="1:11" ht="40.5">
      <c r="A117" s="102" t="s">
        <v>260</v>
      </c>
      <c r="B117" s="51" t="s">
        <v>110</v>
      </c>
      <c r="C117" s="54">
        <v>934</v>
      </c>
      <c r="D117" s="53" t="s">
        <v>29</v>
      </c>
      <c r="E117" s="54">
        <v>6000000161</v>
      </c>
      <c r="F117" s="54">
        <v>240</v>
      </c>
      <c r="G117" s="54"/>
      <c r="H117" s="25">
        <v>5288</v>
      </c>
      <c r="I117" s="25">
        <v>5085.5</v>
      </c>
      <c r="J117" s="38">
        <f>I117*100/H117</f>
        <v>96.17057488653555</v>
      </c>
      <c r="K117" s="27"/>
    </row>
    <row r="118" spans="1:11" ht="32.25" customHeight="1">
      <c r="A118" s="102" t="s">
        <v>263</v>
      </c>
      <c r="B118" s="50" t="s">
        <v>88</v>
      </c>
      <c r="C118" s="23">
        <v>934</v>
      </c>
      <c r="D118" s="56" t="s">
        <v>29</v>
      </c>
      <c r="E118" s="23">
        <v>6000000141</v>
      </c>
      <c r="F118" s="23"/>
      <c r="G118" s="23"/>
      <c r="H118" s="106">
        <f>H119</f>
        <v>5</v>
      </c>
      <c r="I118" s="106">
        <f>I119</f>
        <v>0</v>
      </c>
      <c r="J118" s="38">
        <f t="shared" si="8"/>
        <v>0</v>
      </c>
      <c r="K118" s="27"/>
    </row>
    <row r="119" spans="1:11" ht="29.25" customHeight="1">
      <c r="A119" s="102" t="s">
        <v>261</v>
      </c>
      <c r="B119" s="50" t="s">
        <v>108</v>
      </c>
      <c r="C119" s="23">
        <v>934</v>
      </c>
      <c r="D119" s="56" t="s">
        <v>29</v>
      </c>
      <c r="E119" s="23">
        <v>6000000141</v>
      </c>
      <c r="F119" s="23">
        <v>200</v>
      </c>
      <c r="G119" s="23"/>
      <c r="H119" s="106">
        <f>H120</f>
        <v>5</v>
      </c>
      <c r="I119" s="106">
        <f>I120</f>
        <v>0</v>
      </c>
      <c r="J119" s="38">
        <f t="shared" si="8"/>
        <v>0</v>
      </c>
      <c r="K119" s="27"/>
    </row>
    <row r="120" spans="1:11" ht="40.5">
      <c r="A120" s="102" t="s">
        <v>262</v>
      </c>
      <c r="B120" s="51" t="s">
        <v>110</v>
      </c>
      <c r="C120" s="54">
        <v>934</v>
      </c>
      <c r="D120" s="53" t="s">
        <v>29</v>
      </c>
      <c r="E120" s="54">
        <v>6000000141</v>
      </c>
      <c r="F120" s="54">
        <v>240</v>
      </c>
      <c r="G120" s="54"/>
      <c r="H120" s="25">
        <v>5</v>
      </c>
      <c r="I120" s="25">
        <v>0</v>
      </c>
      <c r="J120" s="38">
        <f>I120*100/H120</f>
        <v>0</v>
      </c>
      <c r="K120" s="27"/>
    </row>
    <row r="121" spans="1:11" ht="45.75" customHeight="1" hidden="1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27"/>
    </row>
    <row r="122" spans="1:11" ht="45.75" customHeight="1" hidden="1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27"/>
    </row>
    <row r="123" spans="1:11" ht="12.75" hidden="1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27"/>
    </row>
    <row r="124" spans="1:11" ht="33" customHeight="1" hidden="1">
      <c r="A124" s="102" t="s">
        <v>181</v>
      </c>
      <c r="B124" s="50" t="s">
        <v>88</v>
      </c>
      <c r="C124" s="23">
        <v>934</v>
      </c>
      <c r="D124" s="56" t="s">
        <v>29</v>
      </c>
      <c r="E124" s="23">
        <v>6000103</v>
      </c>
      <c r="F124" s="23"/>
      <c r="G124" s="23"/>
      <c r="H124" s="106">
        <f>H125</f>
        <v>0</v>
      </c>
      <c r="I124" s="106">
        <f>I125</f>
        <v>0</v>
      </c>
      <c r="J124" s="38" t="e">
        <f t="shared" si="8"/>
        <v>#DIV/0!</v>
      </c>
      <c r="K124" s="27"/>
    </row>
    <row r="125" spans="1:11" ht="33" customHeight="1" hidden="1">
      <c r="A125" s="102" t="s">
        <v>182</v>
      </c>
      <c r="B125" s="50" t="s">
        <v>108</v>
      </c>
      <c r="C125" s="23">
        <v>934</v>
      </c>
      <c r="D125" s="56" t="s">
        <v>29</v>
      </c>
      <c r="E125" s="23">
        <v>6000103</v>
      </c>
      <c r="F125" s="23">
        <v>240</v>
      </c>
      <c r="G125" s="23"/>
      <c r="H125" s="106">
        <f>H126</f>
        <v>0</v>
      </c>
      <c r="I125" s="106">
        <f>I126</f>
        <v>0</v>
      </c>
      <c r="J125" s="38" t="e">
        <f t="shared" si="8"/>
        <v>#DIV/0!</v>
      </c>
      <c r="K125" s="27"/>
    </row>
    <row r="126" spans="1:11" ht="40.5" hidden="1">
      <c r="A126" s="102" t="s">
        <v>183</v>
      </c>
      <c r="B126" s="51" t="s">
        <v>110</v>
      </c>
      <c r="C126" s="54">
        <v>934</v>
      </c>
      <c r="D126" s="53" t="s">
        <v>29</v>
      </c>
      <c r="E126" s="54">
        <v>6000103</v>
      </c>
      <c r="F126" s="54">
        <v>240</v>
      </c>
      <c r="G126" s="54"/>
      <c r="H126" s="25">
        <v>0</v>
      </c>
      <c r="I126" s="25">
        <v>0</v>
      </c>
      <c r="J126" s="38" t="e">
        <f t="shared" si="8"/>
        <v>#DIV/0!</v>
      </c>
      <c r="K126" s="27"/>
    </row>
    <row r="127" spans="1:11" ht="34.5" customHeight="1">
      <c r="A127" s="102" t="s">
        <v>264</v>
      </c>
      <c r="B127" s="50" t="s">
        <v>89</v>
      </c>
      <c r="C127" s="23">
        <v>934</v>
      </c>
      <c r="D127" s="56" t="s">
        <v>29</v>
      </c>
      <c r="E127" s="23">
        <v>6000000151</v>
      </c>
      <c r="F127" s="23"/>
      <c r="G127" s="23"/>
      <c r="H127" s="106">
        <f>H128</f>
        <v>14215.3</v>
      </c>
      <c r="I127" s="106">
        <f>I128</f>
        <v>13914.3</v>
      </c>
      <c r="J127" s="38">
        <f t="shared" si="8"/>
        <v>97.88256315378501</v>
      </c>
      <c r="K127" s="27"/>
    </row>
    <row r="128" spans="1:11" ht="34.5" customHeight="1">
      <c r="A128" s="102" t="s">
        <v>265</v>
      </c>
      <c r="B128" s="50" t="s">
        <v>108</v>
      </c>
      <c r="C128" s="23">
        <v>934</v>
      </c>
      <c r="D128" s="56" t="s">
        <v>29</v>
      </c>
      <c r="E128" s="23">
        <v>6000000151</v>
      </c>
      <c r="F128" s="23">
        <v>200</v>
      </c>
      <c r="G128" s="23"/>
      <c r="H128" s="106">
        <f>H129</f>
        <v>14215.3</v>
      </c>
      <c r="I128" s="106">
        <f>I129</f>
        <v>13914.3</v>
      </c>
      <c r="J128" s="38">
        <f t="shared" si="8"/>
        <v>97.88256315378501</v>
      </c>
      <c r="K128" s="27"/>
    </row>
    <row r="129" spans="1:11" ht="40.5">
      <c r="A129" s="102" t="s">
        <v>266</v>
      </c>
      <c r="B129" s="51" t="s">
        <v>110</v>
      </c>
      <c r="C129" s="54">
        <v>934</v>
      </c>
      <c r="D129" s="53" t="s">
        <v>29</v>
      </c>
      <c r="E129" s="54">
        <v>6000000151</v>
      </c>
      <c r="F129" s="54">
        <v>240</v>
      </c>
      <c r="G129" s="54"/>
      <c r="H129" s="25">
        <v>14215.3</v>
      </c>
      <c r="I129" s="25">
        <v>13914.3</v>
      </c>
      <c r="J129" s="38">
        <f t="shared" si="8"/>
        <v>97.88256315378501</v>
      </c>
      <c r="K129" s="27"/>
    </row>
    <row r="130" spans="1:11" ht="30.75" customHeight="1">
      <c r="A130" s="107" t="s">
        <v>348</v>
      </c>
      <c r="B130" s="50" t="s">
        <v>90</v>
      </c>
      <c r="C130" s="23">
        <v>934</v>
      </c>
      <c r="D130" s="56" t="s">
        <v>29</v>
      </c>
      <c r="E130" s="23">
        <v>6000000501</v>
      </c>
      <c r="F130" s="23"/>
      <c r="G130" s="23"/>
      <c r="H130" s="106">
        <f>H131</f>
        <v>300</v>
      </c>
      <c r="I130" s="106">
        <f>I131</f>
        <v>244.2</v>
      </c>
      <c r="J130" s="38">
        <f t="shared" si="8"/>
        <v>81.4</v>
      </c>
      <c r="K130" s="27"/>
    </row>
    <row r="131" spans="1:11" ht="30.75" customHeight="1">
      <c r="A131" s="102" t="s">
        <v>349</v>
      </c>
      <c r="B131" s="50" t="s">
        <v>108</v>
      </c>
      <c r="C131" s="23">
        <v>934</v>
      </c>
      <c r="D131" s="56" t="s">
        <v>29</v>
      </c>
      <c r="E131" s="23">
        <v>6000000501</v>
      </c>
      <c r="F131" s="23">
        <v>200</v>
      </c>
      <c r="G131" s="23"/>
      <c r="H131" s="106">
        <f>H132</f>
        <v>300</v>
      </c>
      <c r="I131" s="106">
        <f>I132</f>
        <v>244.2</v>
      </c>
      <c r="J131" s="38">
        <f t="shared" si="8"/>
        <v>81.4</v>
      </c>
      <c r="K131" s="27"/>
    </row>
    <row r="132" spans="1:11" ht="40.5">
      <c r="A132" s="102" t="s">
        <v>350</v>
      </c>
      <c r="B132" s="51" t="s">
        <v>110</v>
      </c>
      <c r="C132" s="54">
        <v>934</v>
      </c>
      <c r="D132" s="53" t="s">
        <v>29</v>
      </c>
      <c r="E132" s="54">
        <v>6000000501</v>
      </c>
      <c r="F132" s="54">
        <v>240</v>
      </c>
      <c r="G132" s="54"/>
      <c r="H132" s="25">
        <v>300</v>
      </c>
      <c r="I132" s="25">
        <v>244.2</v>
      </c>
      <c r="J132" s="38">
        <f t="shared" si="8"/>
        <v>81.4</v>
      </c>
      <c r="K132" s="27"/>
    </row>
    <row r="133" spans="1:11" ht="15.75">
      <c r="A133" s="102" t="s">
        <v>184</v>
      </c>
      <c r="B133" s="111" t="s">
        <v>12</v>
      </c>
      <c r="C133" s="23">
        <v>934</v>
      </c>
      <c r="D133" s="112" t="s">
        <v>13</v>
      </c>
      <c r="E133" s="61"/>
      <c r="F133" s="61"/>
      <c r="G133" s="61"/>
      <c r="H133" s="110">
        <f>H138+H134+H148</f>
        <v>2059.2</v>
      </c>
      <c r="I133" s="110">
        <f>I138+I134+I148</f>
        <v>1710.7</v>
      </c>
      <c r="J133" s="38">
        <f t="shared" si="4"/>
        <v>83.07595182595183</v>
      </c>
      <c r="K133" s="27"/>
    </row>
    <row r="134" spans="1:11" ht="45" customHeight="1">
      <c r="A134" s="102" t="s">
        <v>185</v>
      </c>
      <c r="B134" s="70" t="s">
        <v>92</v>
      </c>
      <c r="C134" s="61">
        <v>934</v>
      </c>
      <c r="D134" s="63" t="s">
        <v>91</v>
      </c>
      <c r="E134" s="61"/>
      <c r="F134" s="61"/>
      <c r="G134" s="61"/>
      <c r="H134" s="110">
        <f aca="true" t="shared" si="9" ref="H134:I136">H135</f>
        <v>200</v>
      </c>
      <c r="I134" s="110">
        <f t="shared" si="9"/>
        <v>98.5</v>
      </c>
      <c r="J134" s="38">
        <f t="shared" si="4"/>
        <v>49.25</v>
      </c>
      <c r="K134" s="27"/>
    </row>
    <row r="135" spans="1:11" ht="129" customHeight="1">
      <c r="A135" s="102" t="s">
        <v>186</v>
      </c>
      <c r="B135" s="50" t="s">
        <v>245</v>
      </c>
      <c r="C135" s="23">
        <v>934</v>
      </c>
      <c r="D135" s="56" t="s">
        <v>91</v>
      </c>
      <c r="E135" s="23">
        <v>4280000181</v>
      </c>
      <c r="F135" s="23"/>
      <c r="G135" s="23"/>
      <c r="H135" s="106">
        <f t="shared" si="9"/>
        <v>200</v>
      </c>
      <c r="I135" s="106">
        <f t="shared" si="9"/>
        <v>98.5</v>
      </c>
      <c r="J135" s="38">
        <f>I135*100/H135</f>
        <v>49.25</v>
      </c>
      <c r="K135" s="27"/>
    </row>
    <row r="136" spans="1:11" ht="39.75" customHeight="1">
      <c r="A136" s="102" t="s">
        <v>187</v>
      </c>
      <c r="B136" s="50" t="s">
        <v>108</v>
      </c>
      <c r="C136" s="23">
        <v>934</v>
      </c>
      <c r="D136" s="56" t="s">
        <v>91</v>
      </c>
      <c r="E136" s="23">
        <v>4280000181</v>
      </c>
      <c r="F136" s="23">
        <v>200</v>
      </c>
      <c r="G136" s="23"/>
      <c r="H136" s="106">
        <f t="shared" si="9"/>
        <v>200</v>
      </c>
      <c r="I136" s="106">
        <f t="shared" si="9"/>
        <v>98.5</v>
      </c>
      <c r="J136" s="38">
        <f>I136*100/H136</f>
        <v>49.25</v>
      </c>
      <c r="K136" s="27"/>
    </row>
    <row r="137" spans="1:11" ht="40.5">
      <c r="A137" s="102" t="s">
        <v>188</v>
      </c>
      <c r="B137" s="51" t="s">
        <v>110</v>
      </c>
      <c r="C137" s="54">
        <v>934</v>
      </c>
      <c r="D137" s="53" t="s">
        <v>91</v>
      </c>
      <c r="E137" s="54">
        <v>4280000181</v>
      </c>
      <c r="F137" s="54">
        <v>240</v>
      </c>
      <c r="G137" s="54"/>
      <c r="H137" s="25">
        <v>200</v>
      </c>
      <c r="I137" s="25">
        <v>98.5</v>
      </c>
      <c r="J137" s="38">
        <f>I137*100/H137</f>
        <v>49.25</v>
      </c>
      <c r="K137" s="27"/>
    </row>
    <row r="138" spans="1:11" ht="33.75" customHeight="1">
      <c r="A138" s="102" t="s">
        <v>189</v>
      </c>
      <c r="B138" s="60" t="s">
        <v>310</v>
      </c>
      <c r="C138" s="61">
        <v>934</v>
      </c>
      <c r="D138" s="63" t="s">
        <v>14</v>
      </c>
      <c r="E138" s="61"/>
      <c r="F138" s="61"/>
      <c r="G138" s="61"/>
      <c r="H138" s="108">
        <f>H139+H142+H145</f>
        <v>336.3</v>
      </c>
      <c r="I138" s="108">
        <f>I139+I142+I145</f>
        <v>314.5</v>
      </c>
      <c r="J138" s="38">
        <f t="shared" si="4"/>
        <v>93.51769253642581</v>
      </c>
      <c r="K138" s="27"/>
    </row>
    <row r="139" spans="1:11" ht="56.25" customHeight="1" hidden="1">
      <c r="A139" s="102" t="s">
        <v>190</v>
      </c>
      <c r="B139" s="50" t="s">
        <v>288</v>
      </c>
      <c r="C139" s="23">
        <v>934</v>
      </c>
      <c r="D139" s="56" t="s">
        <v>14</v>
      </c>
      <c r="E139" s="23">
        <v>4310000561</v>
      </c>
      <c r="F139" s="23"/>
      <c r="G139" s="23"/>
      <c r="H139" s="106">
        <f>H140</f>
        <v>0</v>
      </c>
      <c r="I139" s="106">
        <f>I140</f>
        <v>0</v>
      </c>
      <c r="J139" s="38" t="e">
        <f t="shared" si="4"/>
        <v>#DIV/0!</v>
      </c>
      <c r="K139" s="28"/>
    </row>
    <row r="140" spans="1:11" ht="39" customHeight="1" hidden="1">
      <c r="A140" s="102" t="s">
        <v>191</v>
      </c>
      <c r="B140" s="50" t="s">
        <v>108</v>
      </c>
      <c r="C140" s="23">
        <v>934</v>
      </c>
      <c r="D140" s="56" t="s">
        <v>14</v>
      </c>
      <c r="E140" s="23">
        <v>4310000561</v>
      </c>
      <c r="F140" s="23">
        <v>200</v>
      </c>
      <c r="G140" s="23"/>
      <c r="H140" s="106">
        <f>H141</f>
        <v>0</v>
      </c>
      <c r="I140" s="106">
        <f>I141</f>
        <v>0</v>
      </c>
      <c r="J140" s="38" t="e">
        <f t="shared" si="4"/>
        <v>#DIV/0!</v>
      </c>
      <c r="K140" s="28"/>
    </row>
    <row r="141" spans="1:11" ht="40.5" hidden="1">
      <c r="A141" s="102" t="s">
        <v>192</v>
      </c>
      <c r="B141" s="51" t="s">
        <v>110</v>
      </c>
      <c r="C141" s="54">
        <v>934</v>
      </c>
      <c r="D141" s="53" t="s">
        <v>14</v>
      </c>
      <c r="E141" s="54">
        <v>4310000561</v>
      </c>
      <c r="F141" s="54">
        <v>240</v>
      </c>
      <c r="G141" s="54"/>
      <c r="H141" s="109">
        <v>0</v>
      </c>
      <c r="I141" s="109">
        <v>0</v>
      </c>
      <c r="J141" s="38" t="e">
        <f t="shared" si="4"/>
        <v>#DIV/0!</v>
      </c>
      <c r="K141" s="27"/>
    </row>
    <row r="142" spans="1:11" ht="37.5" customHeight="1" hidden="1">
      <c r="A142" s="102" t="s">
        <v>193</v>
      </c>
      <c r="B142" s="50" t="s">
        <v>246</v>
      </c>
      <c r="C142" s="23">
        <v>934</v>
      </c>
      <c r="D142" s="56" t="s">
        <v>14</v>
      </c>
      <c r="E142" s="23">
        <v>4310000191</v>
      </c>
      <c r="F142" s="23"/>
      <c r="G142" s="23"/>
      <c r="H142" s="106">
        <f>H143</f>
        <v>0</v>
      </c>
      <c r="I142" s="106">
        <f>I143</f>
        <v>0</v>
      </c>
      <c r="J142" s="57" t="e">
        <f t="shared" si="4"/>
        <v>#DIV/0!</v>
      </c>
      <c r="K142" s="27"/>
    </row>
    <row r="143" spans="1:11" ht="39" customHeight="1" hidden="1">
      <c r="A143" s="102" t="s">
        <v>194</v>
      </c>
      <c r="B143" s="50" t="s">
        <v>108</v>
      </c>
      <c r="C143" s="23">
        <v>934</v>
      </c>
      <c r="D143" s="56" t="s">
        <v>14</v>
      </c>
      <c r="E143" s="23">
        <v>4310000191</v>
      </c>
      <c r="F143" s="23">
        <v>200</v>
      </c>
      <c r="G143" s="23"/>
      <c r="H143" s="106">
        <f>H144</f>
        <v>0</v>
      </c>
      <c r="I143" s="106">
        <f>I144</f>
        <v>0</v>
      </c>
      <c r="J143" s="57" t="e">
        <f t="shared" si="4"/>
        <v>#DIV/0!</v>
      </c>
      <c r="K143" s="27"/>
    </row>
    <row r="144" spans="1:11" ht="40.5" hidden="1">
      <c r="A144" s="102" t="s">
        <v>195</v>
      </c>
      <c r="B144" s="51" t="s">
        <v>110</v>
      </c>
      <c r="C144" s="54">
        <v>934</v>
      </c>
      <c r="D144" s="53" t="s">
        <v>14</v>
      </c>
      <c r="E144" s="23">
        <v>4310000191</v>
      </c>
      <c r="F144" s="54">
        <v>240</v>
      </c>
      <c r="G144" s="54"/>
      <c r="H144" s="109">
        <v>0</v>
      </c>
      <c r="I144" s="109">
        <v>0</v>
      </c>
      <c r="J144" s="38" t="e">
        <f t="shared" si="4"/>
        <v>#DIV/0!</v>
      </c>
      <c r="K144" s="27"/>
    </row>
    <row r="145" spans="1:11" ht="39.75" customHeight="1">
      <c r="A145" s="102" t="s">
        <v>190</v>
      </c>
      <c r="B145" s="50" t="s">
        <v>351</v>
      </c>
      <c r="C145" s="23">
        <v>934</v>
      </c>
      <c r="D145" s="52">
        <v>707</v>
      </c>
      <c r="E145" s="56" t="s">
        <v>352</v>
      </c>
      <c r="F145" s="56"/>
      <c r="G145" s="23"/>
      <c r="H145" s="24">
        <f>H146</f>
        <v>336.3</v>
      </c>
      <c r="I145" s="24">
        <f>I146</f>
        <v>314.5</v>
      </c>
      <c r="J145" s="38">
        <f aca="true" t="shared" si="10" ref="J145:J169">I145*100/H145</f>
        <v>93.51769253642581</v>
      </c>
      <c r="K145" s="27"/>
    </row>
    <row r="146" spans="1:11" ht="36.75" customHeight="1">
      <c r="A146" s="102" t="s">
        <v>191</v>
      </c>
      <c r="B146" s="50" t="s">
        <v>108</v>
      </c>
      <c r="C146" s="23">
        <v>934</v>
      </c>
      <c r="D146" s="52">
        <v>707</v>
      </c>
      <c r="E146" s="56" t="s">
        <v>352</v>
      </c>
      <c r="F146" s="56" t="s">
        <v>109</v>
      </c>
      <c r="G146" s="23"/>
      <c r="H146" s="24">
        <f>H147</f>
        <v>336.3</v>
      </c>
      <c r="I146" s="24">
        <f>I147</f>
        <v>314.5</v>
      </c>
      <c r="J146" s="38">
        <f t="shared" si="10"/>
        <v>93.51769253642581</v>
      </c>
      <c r="K146" s="27"/>
    </row>
    <row r="147" spans="1:11" ht="40.5">
      <c r="A147" s="102" t="s">
        <v>192</v>
      </c>
      <c r="B147" s="51" t="s">
        <v>110</v>
      </c>
      <c r="C147" s="54">
        <v>934</v>
      </c>
      <c r="D147" s="55">
        <v>707</v>
      </c>
      <c r="E147" s="53" t="s">
        <v>352</v>
      </c>
      <c r="F147" s="53" t="s">
        <v>78</v>
      </c>
      <c r="G147" s="54"/>
      <c r="H147" s="25">
        <v>336.3</v>
      </c>
      <c r="I147" s="25">
        <v>314.5</v>
      </c>
      <c r="J147" s="38">
        <f t="shared" si="10"/>
        <v>93.51769253642581</v>
      </c>
      <c r="K147" s="27"/>
    </row>
    <row r="148" spans="1:11" ht="31.5" customHeight="1">
      <c r="A148" s="102" t="s">
        <v>311</v>
      </c>
      <c r="B148" s="60" t="s">
        <v>315</v>
      </c>
      <c r="C148" s="61">
        <v>934</v>
      </c>
      <c r="D148" s="63" t="s">
        <v>316</v>
      </c>
      <c r="E148" s="61"/>
      <c r="F148" s="61"/>
      <c r="G148" s="61"/>
      <c r="H148" s="108">
        <f>H149+H152+H155+H158+H161+H164+H167</f>
        <v>1522.9</v>
      </c>
      <c r="I148" s="108">
        <f>I149+I152+I155+I158+I161+I164+I167</f>
        <v>1297.7</v>
      </c>
      <c r="J148" s="38">
        <f t="shared" si="10"/>
        <v>85.21242366537527</v>
      </c>
      <c r="K148" s="27"/>
    </row>
    <row r="149" spans="1:11" ht="43.5" customHeight="1">
      <c r="A149" s="102" t="s">
        <v>312</v>
      </c>
      <c r="B149" s="50" t="s">
        <v>289</v>
      </c>
      <c r="C149" s="23">
        <v>934</v>
      </c>
      <c r="D149" s="52">
        <v>709</v>
      </c>
      <c r="E149" s="56" t="s">
        <v>353</v>
      </c>
      <c r="F149" s="56"/>
      <c r="G149" s="23"/>
      <c r="H149" s="24">
        <f>H150</f>
        <v>181.7</v>
      </c>
      <c r="I149" s="24">
        <f>I150</f>
        <v>181.6</v>
      </c>
      <c r="J149" s="38">
        <f aca="true" t="shared" si="11" ref="J149:J154">I149*100/H149</f>
        <v>99.94496422674739</v>
      </c>
      <c r="K149" s="27"/>
    </row>
    <row r="150" spans="1:11" ht="39.75" customHeight="1">
      <c r="A150" s="102" t="s">
        <v>313</v>
      </c>
      <c r="B150" s="50" t="s">
        <v>108</v>
      </c>
      <c r="C150" s="23">
        <v>934</v>
      </c>
      <c r="D150" s="52">
        <v>709</v>
      </c>
      <c r="E150" s="56" t="s">
        <v>353</v>
      </c>
      <c r="F150" s="56" t="s">
        <v>109</v>
      </c>
      <c r="G150" s="23"/>
      <c r="H150" s="24">
        <f>H151</f>
        <v>181.7</v>
      </c>
      <c r="I150" s="24">
        <f>I151</f>
        <v>181.6</v>
      </c>
      <c r="J150" s="38">
        <f t="shared" si="11"/>
        <v>99.94496422674739</v>
      </c>
      <c r="K150" s="27"/>
    </row>
    <row r="151" spans="1:11" ht="40.5">
      <c r="A151" s="102" t="s">
        <v>314</v>
      </c>
      <c r="B151" s="51" t="s">
        <v>110</v>
      </c>
      <c r="C151" s="54">
        <v>934</v>
      </c>
      <c r="D151" s="55">
        <v>709</v>
      </c>
      <c r="E151" s="53" t="s">
        <v>353</v>
      </c>
      <c r="F151" s="53" t="s">
        <v>78</v>
      </c>
      <c r="G151" s="54"/>
      <c r="H151" s="25">
        <v>181.7</v>
      </c>
      <c r="I151" s="25">
        <v>181.6</v>
      </c>
      <c r="J151" s="38">
        <f t="shared" si="11"/>
        <v>99.94496422674739</v>
      </c>
      <c r="K151" s="27"/>
    </row>
    <row r="152" spans="1:11" ht="25.5">
      <c r="A152" s="102" t="s">
        <v>317</v>
      </c>
      <c r="B152" s="50" t="s">
        <v>283</v>
      </c>
      <c r="C152" s="23">
        <v>934</v>
      </c>
      <c r="D152" s="52">
        <v>709</v>
      </c>
      <c r="E152" s="56" t="s">
        <v>354</v>
      </c>
      <c r="F152" s="56"/>
      <c r="G152" s="23"/>
      <c r="H152" s="24">
        <f>H153</f>
        <v>37.5</v>
      </c>
      <c r="I152" s="24">
        <f>I153</f>
        <v>37.4</v>
      </c>
      <c r="J152" s="57">
        <f t="shared" si="11"/>
        <v>99.73333333333333</v>
      </c>
      <c r="K152" s="27"/>
    </row>
    <row r="153" spans="1:11" ht="25.5">
      <c r="A153" s="102" t="s">
        <v>318</v>
      </c>
      <c r="B153" s="50" t="s">
        <v>108</v>
      </c>
      <c r="C153" s="23">
        <v>934</v>
      </c>
      <c r="D153" s="52">
        <v>707</v>
      </c>
      <c r="E153" s="56" t="s">
        <v>354</v>
      </c>
      <c r="F153" s="56" t="s">
        <v>109</v>
      </c>
      <c r="G153" s="23"/>
      <c r="H153" s="24">
        <f>H154</f>
        <v>37.5</v>
      </c>
      <c r="I153" s="24">
        <f>I154</f>
        <v>37.4</v>
      </c>
      <c r="J153" s="57">
        <f t="shared" si="11"/>
        <v>99.73333333333333</v>
      </c>
      <c r="K153" s="27"/>
    </row>
    <row r="154" spans="1:11" ht="40.5">
      <c r="A154" s="102" t="s">
        <v>319</v>
      </c>
      <c r="B154" s="51" t="s">
        <v>110</v>
      </c>
      <c r="C154" s="54">
        <v>934</v>
      </c>
      <c r="D154" s="55">
        <v>709</v>
      </c>
      <c r="E154" s="53" t="s">
        <v>354</v>
      </c>
      <c r="F154" s="53" t="s">
        <v>78</v>
      </c>
      <c r="G154" s="54"/>
      <c r="H154" s="25">
        <v>37.5</v>
      </c>
      <c r="I154" s="25">
        <v>37.4</v>
      </c>
      <c r="J154" s="38">
        <f t="shared" si="11"/>
        <v>99.73333333333333</v>
      </c>
      <c r="K154" s="27"/>
    </row>
    <row r="155" spans="1:11" ht="60" customHeight="1">
      <c r="A155" s="102" t="s">
        <v>320</v>
      </c>
      <c r="B155" s="50" t="s">
        <v>282</v>
      </c>
      <c r="C155" s="23">
        <v>934</v>
      </c>
      <c r="D155" s="52">
        <v>709</v>
      </c>
      <c r="E155" s="56" t="s">
        <v>355</v>
      </c>
      <c r="F155" s="56"/>
      <c r="G155" s="23"/>
      <c r="H155" s="24">
        <f>H156</f>
        <v>35.9</v>
      </c>
      <c r="I155" s="24">
        <f>I156</f>
        <v>35.8</v>
      </c>
      <c r="J155" s="57">
        <f t="shared" si="10"/>
        <v>99.72144846796657</v>
      </c>
      <c r="K155" s="27"/>
    </row>
    <row r="156" spans="1:11" ht="25.5">
      <c r="A156" s="102" t="s">
        <v>321</v>
      </c>
      <c r="B156" s="50" t="s">
        <v>108</v>
      </c>
      <c r="C156" s="23">
        <v>934</v>
      </c>
      <c r="D156" s="52">
        <v>707</v>
      </c>
      <c r="E156" s="56" t="s">
        <v>355</v>
      </c>
      <c r="F156" s="56" t="s">
        <v>109</v>
      </c>
      <c r="G156" s="23"/>
      <c r="H156" s="24">
        <f>H157</f>
        <v>35.9</v>
      </c>
      <c r="I156" s="24">
        <f>I157</f>
        <v>35.8</v>
      </c>
      <c r="J156" s="57">
        <f t="shared" si="10"/>
        <v>99.72144846796657</v>
      </c>
      <c r="K156" s="27"/>
    </row>
    <row r="157" spans="1:11" ht="40.5">
      <c r="A157" s="102" t="s">
        <v>322</v>
      </c>
      <c r="B157" s="51" t="s">
        <v>110</v>
      </c>
      <c r="C157" s="54">
        <v>934</v>
      </c>
      <c r="D157" s="55">
        <v>707</v>
      </c>
      <c r="E157" s="53" t="s">
        <v>355</v>
      </c>
      <c r="F157" s="53" t="s">
        <v>78</v>
      </c>
      <c r="G157" s="54"/>
      <c r="H157" s="25">
        <v>35.9</v>
      </c>
      <c r="I157" s="25">
        <v>35.8</v>
      </c>
      <c r="J157" s="38">
        <f t="shared" si="10"/>
        <v>99.72144846796657</v>
      </c>
      <c r="K157" s="27"/>
    </row>
    <row r="158" spans="1:11" ht="96" customHeight="1">
      <c r="A158" s="102" t="s">
        <v>323</v>
      </c>
      <c r="B158" s="50" t="s">
        <v>356</v>
      </c>
      <c r="C158" s="23">
        <v>934</v>
      </c>
      <c r="D158" s="52">
        <v>709</v>
      </c>
      <c r="E158" s="56" t="s">
        <v>357</v>
      </c>
      <c r="F158" s="56"/>
      <c r="G158" s="23"/>
      <c r="H158" s="24">
        <f>H159</f>
        <v>305.9</v>
      </c>
      <c r="I158" s="24">
        <f>I159</f>
        <v>105.8</v>
      </c>
      <c r="J158" s="57">
        <f t="shared" si="10"/>
        <v>34.58646616541353</v>
      </c>
      <c r="K158" s="27"/>
    </row>
    <row r="159" spans="1:11" ht="36" customHeight="1">
      <c r="A159" s="102" t="s">
        <v>324</v>
      </c>
      <c r="B159" s="50" t="s">
        <v>108</v>
      </c>
      <c r="C159" s="23">
        <v>934</v>
      </c>
      <c r="D159" s="52">
        <v>709</v>
      </c>
      <c r="E159" s="56" t="s">
        <v>357</v>
      </c>
      <c r="F159" s="56" t="s">
        <v>109</v>
      </c>
      <c r="G159" s="23"/>
      <c r="H159" s="24">
        <f>H160</f>
        <v>305.9</v>
      </c>
      <c r="I159" s="24">
        <f>I160</f>
        <v>105.8</v>
      </c>
      <c r="J159" s="57">
        <f t="shared" si="10"/>
        <v>34.58646616541353</v>
      </c>
      <c r="K159" s="27"/>
    </row>
    <row r="160" spans="1:11" ht="40.5">
      <c r="A160" s="102" t="s">
        <v>325</v>
      </c>
      <c r="B160" s="51" t="s">
        <v>110</v>
      </c>
      <c r="C160" s="54">
        <v>934</v>
      </c>
      <c r="D160" s="55">
        <v>709</v>
      </c>
      <c r="E160" s="53" t="s">
        <v>357</v>
      </c>
      <c r="F160" s="53" t="s">
        <v>78</v>
      </c>
      <c r="G160" s="54"/>
      <c r="H160" s="25">
        <v>305.9</v>
      </c>
      <c r="I160" s="25">
        <v>105.8</v>
      </c>
      <c r="J160" s="38">
        <f t="shared" si="10"/>
        <v>34.58646616541353</v>
      </c>
      <c r="K160" s="27"/>
    </row>
    <row r="161" spans="1:10" ht="90.75" customHeight="1">
      <c r="A161" s="113" t="s">
        <v>326</v>
      </c>
      <c r="B161" s="50" t="s">
        <v>242</v>
      </c>
      <c r="C161" s="23">
        <v>934</v>
      </c>
      <c r="D161" s="52">
        <v>709</v>
      </c>
      <c r="E161" s="56" t="s">
        <v>358</v>
      </c>
      <c r="F161" s="56"/>
      <c r="G161" s="23"/>
      <c r="H161" s="24">
        <f>H162</f>
        <v>13.1</v>
      </c>
      <c r="I161" s="24">
        <f>I162</f>
        <v>8.1</v>
      </c>
      <c r="J161" s="57">
        <f aca="true" t="shared" si="12" ref="J161:J166">I161*100/H161</f>
        <v>61.832061068702295</v>
      </c>
    </row>
    <row r="162" spans="1:10" ht="39" customHeight="1">
      <c r="A162" s="113" t="s">
        <v>327</v>
      </c>
      <c r="B162" s="50" t="s">
        <v>108</v>
      </c>
      <c r="C162" s="23">
        <v>934</v>
      </c>
      <c r="D162" s="52">
        <v>709</v>
      </c>
      <c r="E162" s="56" t="s">
        <v>358</v>
      </c>
      <c r="F162" s="56" t="s">
        <v>109</v>
      </c>
      <c r="G162" s="23"/>
      <c r="H162" s="24">
        <f>H163</f>
        <v>13.1</v>
      </c>
      <c r="I162" s="24">
        <f>I163</f>
        <v>8.1</v>
      </c>
      <c r="J162" s="57">
        <f t="shared" si="12"/>
        <v>61.832061068702295</v>
      </c>
    </row>
    <row r="163" spans="1:10" ht="40.5">
      <c r="A163" s="113" t="s">
        <v>328</v>
      </c>
      <c r="B163" s="51" t="s">
        <v>110</v>
      </c>
      <c r="C163" s="54">
        <v>934</v>
      </c>
      <c r="D163" s="55">
        <v>709</v>
      </c>
      <c r="E163" s="53" t="s">
        <v>358</v>
      </c>
      <c r="F163" s="53" t="s">
        <v>78</v>
      </c>
      <c r="G163" s="54"/>
      <c r="H163" s="25">
        <v>13.1</v>
      </c>
      <c r="I163" s="25">
        <v>8.1</v>
      </c>
      <c r="J163" s="38">
        <f t="shared" si="12"/>
        <v>61.832061068702295</v>
      </c>
    </row>
    <row r="164" spans="1:10" ht="154.5" customHeight="1">
      <c r="A164" s="113" t="s">
        <v>362</v>
      </c>
      <c r="B164" s="50" t="s">
        <v>359</v>
      </c>
      <c r="C164" s="23">
        <v>934</v>
      </c>
      <c r="D164" s="52">
        <v>709</v>
      </c>
      <c r="E164" s="56" t="s">
        <v>360</v>
      </c>
      <c r="F164" s="56"/>
      <c r="G164" s="23"/>
      <c r="H164" s="24">
        <f>H165</f>
        <v>48.8</v>
      </c>
      <c r="I164" s="24">
        <f>I165</f>
        <v>29</v>
      </c>
      <c r="J164" s="57">
        <f t="shared" si="12"/>
        <v>59.42622950819673</v>
      </c>
    </row>
    <row r="165" spans="1:10" ht="25.5">
      <c r="A165" s="113" t="s">
        <v>363</v>
      </c>
      <c r="B165" s="50" t="s">
        <v>108</v>
      </c>
      <c r="C165" s="23">
        <v>934</v>
      </c>
      <c r="D165" s="52">
        <v>709</v>
      </c>
      <c r="E165" s="56" t="s">
        <v>360</v>
      </c>
      <c r="F165" s="56" t="s">
        <v>109</v>
      </c>
      <c r="G165" s="23"/>
      <c r="H165" s="24">
        <f>H166</f>
        <v>48.8</v>
      </c>
      <c r="I165" s="24">
        <f>I166</f>
        <v>29</v>
      </c>
      <c r="J165" s="57">
        <f t="shared" si="12"/>
        <v>59.42622950819673</v>
      </c>
    </row>
    <row r="166" spans="1:10" ht="40.5">
      <c r="A166" s="113" t="s">
        <v>364</v>
      </c>
      <c r="B166" s="51" t="s">
        <v>110</v>
      </c>
      <c r="C166" s="54">
        <v>934</v>
      </c>
      <c r="D166" s="55">
        <v>709</v>
      </c>
      <c r="E166" s="53" t="s">
        <v>360</v>
      </c>
      <c r="F166" s="53" t="s">
        <v>78</v>
      </c>
      <c r="G166" s="54"/>
      <c r="H166" s="25">
        <v>48.8</v>
      </c>
      <c r="I166" s="25">
        <v>29</v>
      </c>
      <c r="J166" s="38">
        <f t="shared" si="12"/>
        <v>59.42622950819673</v>
      </c>
    </row>
    <row r="167" spans="1:11" ht="42.75" customHeight="1">
      <c r="A167" s="102" t="s">
        <v>365</v>
      </c>
      <c r="B167" s="50" t="s">
        <v>288</v>
      </c>
      <c r="C167" s="23">
        <v>934</v>
      </c>
      <c r="D167" s="52">
        <v>709</v>
      </c>
      <c r="E167" s="56" t="s">
        <v>361</v>
      </c>
      <c r="F167" s="56"/>
      <c r="G167" s="23"/>
      <c r="H167" s="24">
        <f>H168</f>
        <v>900</v>
      </c>
      <c r="I167" s="24">
        <f>I168</f>
        <v>900</v>
      </c>
      <c r="J167" s="57">
        <f t="shared" si="10"/>
        <v>100</v>
      </c>
      <c r="K167" s="27"/>
    </row>
    <row r="168" spans="1:11" ht="37.5" customHeight="1">
      <c r="A168" s="102" t="s">
        <v>366</v>
      </c>
      <c r="B168" s="50" t="s">
        <v>108</v>
      </c>
      <c r="C168" s="23">
        <v>934</v>
      </c>
      <c r="D168" s="52">
        <v>709</v>
      </c>
      <c r="E168" s="56" t="s">
        <v>361</v>
      </c>
      <c r="F168" s="56" t="s">
        <v>109</v>
      </c>
      <c r="G168" s="23"/>
      <c r="H168" s="24">
        <f>H169</f>
        <v>900</v>
      </c>
      <c r="I168" s="24">
        <f>I169</f>
        <v>900</v>
      </c>
      <c r="J168" s="57">
        <f t="shared" si="10"/>
        <v>100</v>
      </c>
      <c r="K168" s="27"/>
    </row>
    <row r="169" spans="1:11" ht="40.5">
      <c r="A169" s="102" t="s">
        <v>367</v>
      </c>
      <c r="B169" s="51" t="s">
        <v>110</v>
      </c>
      <c r="C169" s="54">
        <v>934</v>
      </c>
      <c r="D169" s="55">
        <v>709</v>
      </c>
      <c r="E169" s="53" t="s">
        <v>361</v>
      </c>
      <c r="F169" s="53" t="s">
        <v>78</v>
      </c>
      <c r="G169" s="54"/>
      <c r="H169" s="25">
        <v>900</v>
      </c>
      <c r="I169" s="25">
        <v>900</v>
      </c>
      <c r="J169" s="38">
        <f t="shared" si="10"/>
        <v>100</v>
      </c>
      <c r="K169" s="27"/>
    </row>
    <row r="170" spans="1:11" ht="15.75">
      <c r="A170" s="102" t="s">
        <v>196</v>
      </c>
      <c r="B170" s="103" t="s">
        <v>60</v>
      </c>
      <c r="C170" s="23">
        <v>934</v>
      </c>
      <c r="D170" s="112" t="s">
        <v>15</v>
      </c>
      <c r="E170" s="23"/>
      <c r="F170" s="23"/>
      <c r="G170" s="23"/>
      <c r="H170" s="110">
        <f>H171</f>
        <v>19234.3</v>
      </c>
      <c r="I170" s="110">
        <f>I171</f>
        <v>18958.9</v>
      </c>
      <c r="J170" s="38">
        <f t="shared" si="4"/>
        <v>98.56818288162295</v>
      </c>
      <c r="K170" s="28"/>
    </row>
    <row r="171" spans="1:11" ht="18" customHeight="1">
      <c r="A171" s="102" t="s">
        <v>197</v>
      </c>
      <c r="B171" s="60" t="s">
        <v>16</v>
      </c>
      <c r="C171" s="61">
        <v>934</v>
      </c>
      <c r="D171" s="63" t="s">
        <v>17</v>
      </c>
      <c r="E171" s="61"/>
      <c r="F171" s="61"/>
      <c r="G171" s="61"/>
      <c r="H171" s="108">
        <f>H172+H180+H177</f>
        <v>19234.3</v>
      </c>
      <c r="I171" s="108">
        <f>I172+I180+I177</f>
        <v>18958.9</v>
      </c>
      <c r="J171" s="38">
        <f t="shared" si="4"/>
        <v>98.56818288162295</v>
      </c>
      <c r="K171" s="64"/>
    </row>
    <row r="172" spans="1:11" ht="66" customHeight="1">
      <c r="A172" s="102" t="s">
        <v>198</v>
      </c>
      <c r="B172" s="50" t="s">
        <v>74</v>
      </c>
      <c r="C172" s="23">
        <v>934</v>
      </c>
      <c r="D172" s="56" t="s">
        <v>17</v>
      </c>
      <c r="E172" s="23">
        <v>4501000201</v>
      </c>
      <c r="F172" s="23"/>
      <c r="G172" s="23"/>
      <c r="H172" s="106">
        <f>H173</f>
        <v>4442</v>
      </c>
      <c r="I172" s="106">
        <f>I173</f>
        <v>4403.5</v>
      </c>
      <c r="J172" s="38">
        <f t="shared" si="4"/>
        <v>99.13327330031517</v>
      </c>
      <c r="K172" s="64"/>
    </row>
    <row r="173" spans="1:11" ht="33" customHeight="1">
      <c r="A173" s="102" t="s">
        <v>199</v>
      </c>
      <c r="B173" s="50" t="s">
        <v>108</v>
      </c>
      <c r="C173" s="23">
        <v>934</v>
      </c>
      <c r="D173" s="56" t="s">
        <v>17</v>
      </c>
      <c r="E173" s="23">
        <v>4501000201</v>
      </c>
      <c r="F173" s="23">
        <v>200</v>
      </c>
      <c r="G173" s="23"/>
      <c r="H173" s="106">
        <f>H174</f>
        <v>4442</v>
      </c>
      <c r="I173" s="106">
        <f>I174</f>
        <v>4403.5</v>
      </c>
      <c r="J173" s="38">
        <f t="shared" si="4"/>
        <v>99.13327330031517</v>
      </c>
      <c r="K173" s="26"/>
    </row>
    <row r="174" spans="1:11" ht="40.5">
      <c r="A174" s="102" t="s">
        <v>200</v>
      </c>
      <c r="B174" s="51" t="s">
        <v>110</v>
      </c>
      <c r="C174" s="88">
        <v>934</v>
      </c>
      <c r="D174" s="53" t="s">
        <v>17</v>
      </c>
      <c r="E174" s="54">
        <v>4501000201</v>
      </c>
      <c r="F174" s="54">
        <v>240</v>
      </c>
      <c r="G174" s="88"/>
      <c r="H174" s="109">
        <v>4442</v>
      </c>
      <c r="I174" s="109">
        <v>4403.5</v>
      </c>
      <c r="J174" s="38">
        <f t="shared" si="4"/>
        <v>99.13327330031517</v>
      </c>
      <c r="K174" s="26"/>
    </row>
    <row r="175" spans="1:11" ht="38.25" hidden="1">
      <c r="A175" s="102"/>
      <c r="B175" s="91" t="s">
        <v>27</v>
      </c>
      <c r="C175" s="92"/>
      <c r="D175" s="94" t="s">
        <v>17</v>
      </c>
      <c r="E175" s="92" t="s">
        <v>35</v>
      </c>
      <c r="F175" s="114"/>
      <c r="G175" s="114"/>
      <c r="H175" s="115">
        <f>H176</f>
        <v>0</v>
      </c>
      <c r="I175" s="115">
        <f>I176</f>
        <v>0</v>
      </c>
      <c r="J175" s="96" t="e">
        <f t="shared" si="4"/>
        <v>#DIV/0!</v>
      </c>
      <c r="K175" s="26"/>
    </row>
    <row r="176" spans="1:11" ht="27" hidden="1">
      <c r="A176" s="102"/>
      <c r="B176" s="97" t="s">
        <v>28</v>
      </c>
      <c r="C176" s="114"/>
      <c r="D176" s="100" t="s">
        <v>17</v>
      </c>
      <c r="E176" s="98" t="s">
        <v>35</v>
      </c>
      <c r="F176" s="98">
        <v>500</v>
      </c>
      <c r="G176" s="114"/>
      <c r="H176" s="115"/>
      <c r="I176" s="115"/>
      <c r="J176" s="96" t="e">
        <f t="shared" si="4"/>
        <v>#DIV/0!</v>
      </c>
      <c r="K176" s="26"/>
    </row>
    <row r="177" spans="1:11" ht="57.75" customHeight="1">
      <c r="A177" s="102" t="s">
        <v>201</v>
      </c>
      <c r="B177" s="50" t="s">
        <v>75</v>
      </c>
      <c r="C177" s="23">
        <v>934</v>
      </c>
      <c r="D177" s="56" t="s">
        <v>17</v>
      </c>
      <c r="E177" s="23">
        <v>4502000211</v>
      </c>
      <c r="F177" s="23"/>
      <c r="G177" s="23"/>
      <c r="H177" s="106">
        <f>H178</f>
        <v>860.7</v>
      </c>
      <c r="I177" s="106">
        <f>I178</f>
        <v>650.7</v>
      </c>
      <c r="J177" s="38">
        <f aca="true" t="shared" si="13" ref="J177:J182">I177*100/H177</f>
        <v>75.60125479261067</v>
      </c>
      <c r="K177" s="26"/>
    </row>
    <row r="178" spans="1:11" ht="35.25" customHeight="1">
      <c r="A178" s="102" t="s">
        <v>202</v>
      </c>
      <c r="B178" s="50" t="s">
        <v>108</v>
      </c>
      <c r="C178" s="23">
        <v>934</v>
      </c>
      <c r="D178" s="56" t="s">
        <v>17</v>
      </c>
      <c r="E178" s="23">
        <v>4502000211</v>
      </c>
      <c r="F178" s="23">
        <v>200</v>
      </c>
      <c r="G178" s="23"/>
      <c r="H178" s="106">
        <f>H179</f>
        <v>860.7</v>
      </c>
      <c r="I178" s="106">
        <f>I179</f>
        <v>650.7</v>
      </c>
      <c r="J178" s="38">
        <f t="shared" si="13"/>
        <v>75.60125479261067</v>
      </c>
      <c r="K178" s="26"/>
    </row>
    <row r="179" spans="1:11" ht="40.5">
      <c r="A179" s="102" t="s">
        <v>203</v>
      </c>
      <c r="B179" s="51" t="s">
        <v>110</v>
      </c>
      <c r="C179" s="88">
        <v>934</v>
      </c>
      <c r="D179" s="53" t="s">
        <v>17</v>
      </c>
      <c r="E179" s="54">
        <v>4502000211</v>
      </c>
      <c r="F179" s="54">
        <v>240</v>
      </c>
      <c r="G179" s="88"/>
      <c r="H179" s="109">
        <v>860.7</v>
      </c>
      <c r="I179" s="109">
        <v>650.7</v>
      </c>
      <c r="J179" s="38">
        <f t="shared" si="13"/>
        <v>75.60125479261067</v>
      </c>
      <c r="K179" s="26"/>
    </row>
    <row r="180" spans="1:11" ht="50.25" customHeight="1">
      <c r="A180" s="102" t="s">
        <v>204</v>
      </c>
      <c r="B180" s="50" t="s">
        <v>93</v>
      </c>
      <c r="C180" s="23">
        <v>934</v>
      </c>
      <c r="D180" s="56" t="s">
        <v>17</v>
      </c>
      <c r="E180" s="23">
        <v>4503000562</v>
      </c>
      <c r="F180" s="23"/>
      <c r="G180" s="23"/>
      <c r="H180" s="106">
        <f>H181</f>
        <v>13931.6</v>
      </c>
      <c r="I180" s="106">
        <f>I181</f>
        <v>13904.7</v>
      </c>
      <c r="J180" s="38">
        <f t="shared" si="13"/>
        <v>99.8069137787476</v>
      </c>
      <c r="K180" s="26"/>
    </row>
    <row r="181" spans="1:11" ht="38.25" customHeight="1">
      <c r="A181" s="102" t="s">
        <v>205</v>
      </c>
      <c r="B181" s="50" t="s">
        <v>108</v>
      </c>
      <c r="C181" s="23">
        <v>934</v>
      </c>
      <c r="D181" s="56" t="s">
        <v>17</v>
      </c>
      <c r="E181" s="23">
        <v>4503000562</v>
      </c>
      <c r="F181" s="23">
        <v>200</v>
      </c>
      <c r="G181" s="23"/>
      <c r="H181" s="106">
        <f>H182</f>
        <v>13931.6</v>
      </c>
      <c r="I181" s="106">
        <f>I182</f>
        <v>13904.7</v>
      </c>
      <c r="J181" s="38">
        <f t="shared" si="13"/>
        <v>99.8069137787476</v>
      </c>
      <c r="K181" s="26"/>
    </row>
    <row r="182" spans="1:11" ht="51" customHeight="1">
      <c r="A182" s="102" t="s">
        <v>206</v>
      </c>
      <c r="B182" s="51" t="s">
        <v>110</v>
      </c>
      <c r="C182" s="88">
        <v>934</v>
      </c>
      <c r="D182" s="53" t="s">
        <v>17</v>
      </c>
      <c r="E182" s="54">
        <v>4503000562</v>
      </c>
      <c r="F182" s="54">
        <v>240</v>
      </c>
      <c r="G182" s="88"/>
      <c r="H182" s="106">
        <v>13931.6</v>
      </c>
      <c r="I182" s="106">
        <v>13904.7</v>
      </c>
      <c r="J182" s="38">
        <f t="shared" si="13"/>
        <v>99.8069137787476</v>
      </c>
      <c r="K182" s="26"/>
    </row>
    <row r="183" spans="1:11" ht="25.5" hidden="1">
      <c r="A183" s="68"/>
      <c r="B183" s="41" t="s">
        <v>47</v>
      </c>
      <c r="C183" s="42"/>
      <c r="D183" s="46" t="s">
        <v>17</v>
      </c>
      <c r="E183" s="42" t="s">
        <v>48</v>
      </c>
      <c r="F183" s="42"/>
      <c r="G183" s="42"/>
      <c r="H183" s="48">
        <f>H184</f>
        <v>0</v>
      </c>
      <c r="I183" s="48">
        <f>I184</f>
        <v>0</v>
      </c>
      <c r="J183" s="45" t="e">
        <f t="shared" si="4"/>
        <v>#DIV/0!</v>
      </c>
      <c r="K183" s="26"/>
    </row>
    <row r="184" spans="1:11" ht="8.25" customHeight="1" hidden="1">
      <c r="A184" s="68"/>
      <c r="B184" s="47" t="s">
        <v>36</v>
      </c>
      <c r="C184" s="44"/>
      <c r="D184" s="43" t="s">
        <v>17</v>
      </c>
      <c r="E184" s="44" t="s">
        <v>48</v>
      </c>
      <c r="F184" s="43" t="s">
        <v>37</v>
      </c>
      <c r="G184" s="44"/>
      <c r="H184" s="49"/>
      <c r="I184" s="49"/>
      <c r="J184" s="45" t="e">
        <f t="shared" si="4"/>
        <v>#DIV/0!</v>
      </c>
      <c r="K184" s="26"/>
    </row>
    <row r="185" spans="1:11" ht="15.75">
      <c r="A185" s="102" t="s">
        <v>207</v>
      </c>
      <c r="B185" s="103" t="s">
        <v>19</v>
      </c>
      <c r="C185" s="23">
        <v>934</v>
      </c>
      <c r="D185" s="112" t="s">
        <v>20</v>
      </c>
      <c r="E185" s="23"/>
      <c r="F185" s="23"/>
      <c r="G185" s="23"/>
      <c r="H185" s="110">
        <f>H186+H190</f>
        <v>12643.6</v>
      </c>
      <c r="I185" s="110">
        <f>I186+I190</f>
        <v>12449.4</v>
      </c>
      <c r="J185" s="38">
        <f t="shared" si="4"/>
        <v>98.46404505046031</v>
      </c>
      <c r="K185" s="28"/>
    </row>
    <row r="186" spans="1:11" ht="21" customHeight="1">
      <c r="A186" s="102" t="s">
        <v>208</v>
      </c>
      <c r="B186" s="60" t="s">
        <v>368</v>
      </c>
      <c r="C186" s="23">
        <v>934</v>
      </c>
      <c r="D186" s="63" t="s">
        <v>369</v>
      </c>
      <c r="E186" s="23"/>
      <c r="F186" s="23"/>
      <c r="G186" s="23"/>
      <c r="H186" s="116">
        <f>H187</f>
        <v>693.9</v>
      </c>
      <c r="I186" s="116">
        <f>I187</f>
        <v>693.9</v>
      </c>
      <c r="J186" s="117">
        <f>J187</f>
        <v>100</v>
      </c>
      <c r="K186" s="28"/>
    </row>
    <row r="187" spans="1:11" ht="61.5" customHeight="1">
      <c r="A187" s="102" t="s">
        <v>209</v>
      </c>
      <c r="B187" s="50" t="s">
        <v>116</v>
      </c>
      <c r="C187" s="23">
        <v>934</v>
      </c>
      <c r="D187" s="52">
        <v>1001</v>
      </c>
      <c r="E187" s="23">
        <v>5050000231</v>
      </c>
      <c r="F187" s="56"/>
      <c r="G187" s="23"/>
      <c r="H187" s="24">
        <f>H188</f>
        <v>693.9</v>
      </c>
      <c r="I187" s="24">
        <f>I188</f>
        <v>693.9</v>
      </c>
      <c r="J187" s="57">
        <f>I187*100/H187</f>
        <v>100</v>
      </c>
      <c r="K187" s="28"/>
    </row>
    <row r="188" spans="1:11" ht="33.75" customHeight="1">
      <c r="A188" s="102" t="s">
        <v>210</v>
      </c>
      <c r="B188" s="50" t="s">
        <v>237</v>
      </c>
      <c r="C188" s="23">
        <v>934</v>
      </c>
      <c r="D188" s="56" t="s">
        <v>369</v>
      </c>
      <c r="E188" s="23">
        <v>5050000231</v>
      </c>
      <c r="F188" s="23">
        <v>300</v>
      </c>
      <c r="G188" s="23"/>
      <c r="H188" s="106">
        <f>H189</f>
        <v>693.9</v>
      </c>
      <c r="I188" s="106">
        <f>I189</f>
        <v>693.9</v>
      </c>
      <c r="J188" s="57">
        <f>I188*100/H188</f>
        <v>100</v>
      </c>
      <c r="K188" s="28"/>
    </row>
    <row r="189" spans="1:11" ht="27">
      <c r="A189" s="102" t="s">
        <v>211</v>
      </c>
      <c r="B189" s="51" t="s">
        <v>117</v>
      </c>
      <c r="C189" s="54">
        <v>934</v>
      </c>
      <c r="D189" s="53" t="s">
        <v>369</v>
      </c>
      <c r="E189" s="54">
        <v>5050000231</v>
      </c>
      <c r="F189" s="54">
        <v>310</v>
      </c>
      <c r="G189" s="54"/>
      <c r="H189" s="109">
        <v>693.9</v>
      </c>
      <c r="I189" s="109">
        <v>693.9</v>
      </c>
      <c r="J189" s="57">
        <f>I189*100/H189</f>
        <v>100</v>
      </c>
      <c r="K189" s="28"/>
    </row>
    <row r="190" spans="1:11" ht="24.75" customHeight="1">
      <c r="A190" s="102" t="s">
        <v>212</v>
      </c>
      <c r="B190" s="60" t="s">
        <v>30</v>
      </c>
      <c r="C190" s="61">
        <v>934</v>
      </c>
      <c r="D190" s="63" t="s">
        <v>21</v>
      </c>
      <c r="E190" s="61"/>
      <c r="F190" s="61"/>
      <c r="G190" s="61"/>
      <c r="H190" s="108">
        <f>H191+H194</f>
        <v>11949.7</v>
      </c>
      <c r="I190" s="108">
        <f>I191+I194</f>
        <v>11755.5</v>
      </c>
      <c r="J190" s="38">
        <f t="shared" si="4"/>
        <v>98.37485459886021</v>
      </c>
      <c r="K190" s="26"/>
    </row>
    <row r="191" spans="1:11" ht="73.5" customHeight="1">
      <c r="A191" s="102" t="s">
        <v>213</v>
      </c>
      <c r="B191" s="50" t="s">
        <v>248</v>
      </c>
      <c r="C191" s="23">
        <v>934</v>
      </c>
      <c r="D191" s="56" t="s">
        <v>21</v>
      </c>
      <c r="E191" s="56" t="s">
        <v>290</v>
      </c>
      <c r="F191" s="23"/>
      <c r="G191" s="23"/>
      <c r="H191" s="106">
        <f>H192</f>
        <v>8552.2</v>
      </c>
      <c r="I191" s="106">
        <f>I192</f>
        <v>8361.5</v>
      </c>
      <c r="J191" s="38">
        <f t="shared" si="4"/>
        <v>97.77016440214213</v>
      </c>
      <c r="K191" s="26"/>
    </row>
    <row r="192" spans="1:11" ht="36" customHeight="1">
      <c r="A192" s="102" t="s">
        <v>214</v>
      </c>
      <c r="B192" s="50" t="s">
        <v>237</v>
      </c>
      <c r="C192" s="23">
        <v>934</v>
      </c>
      <c r="D192" s="56" t="s">
        <v>21</v>
      </c>
      <c r="E192" s="56" t="s">
        <v>290</v>
      </c>
      <c r="F192" s="23">
        <v>300</v>
      </c>
      <c r="G192" s="23"/>
      <c r="H192" s="106">
        <f>H193</f>
        <v>8552.2</v>
      </c>
      <c r="I192" s="106">
        <f>I193</f>
        <v>8361.5</v>
      </c>
      <c r="J192" s="38">
        <f t="shared" si="4"/>
        <v>97.77016440214213</v>
      </c>
      <c r="K192" s="26"/>
    </row>
    <row r="193" spans="1:11" ht="27">
      <c r="A193" s="102" t="s">
        <v>215</v>
      </c>
      <c r="B193" s="25" t="s">
        <v>117</v>
      </c>
      <c r="C193" s="54">
        <v>934</v>
      </c>
      <c r="D193" s="53" t="s">
        <v>21</v>
      </c>
      <c r="E193" s="53" t="s">
        <v>290</v>
      </c>
      <c r="F193" s="54">
        <v>310</v>
      </c>
      <c r="G193" s="54"/>
      <c r="H193" s="109">
        <v>8552.2</v>
      </c>
      <c r="I193" s="109">
        <v>8361.5</v>
      </c>
      <c r="J193" s="38">
        <f t="shared" si="4"/>
        <v>97.77016440214213</v>
      </c>
      <c r="K193" s="26"/>
    </row>
    <row r="194" spans="1:11" ht="71.25" customHeight="1">
      <c r="A194" s="102" t="s">
        <v>216</v>
      </c>
      <c r="B194" s="50" t="s">
        <v>249</v>
      </c>
      <c r="C194" s="23">
        <v>934</v>
      </c>
      <c r="D194" s="56" t="s">
        <v>21</v>
      </c>
      <c r="E194" s="56" t="s">
        <v>291</v>
      </c>
      <c r="F194" s="23"/>
      <c r="G194" s="23"/>
      <c r="H194" s="106">
        <f>H195</f>
        <v>3397.5</v>
      </c>
      <c r="I194" s="106">
        <f>I195</f>
        <v>3394</v>
      </c>
      <c r="J194" s="38">
        <f t="shared" si="4"/>
        <v>99.89698307579103</v>
      </c>
      <c r="K194" s="26"/>
    </row>
    <row r="195" spans="1:11" ht="34.5" customHeight="1">
      <c r="A195" s="102" t="s">
        <v>217</v>
      </c>
      <c r="B195" s="50" t="s">
        <v>237</v>
      </c>
      <c r="C195" s="23">
        <v>934</v>
      </c>
      <c r="D195" s="56" t="s">
        <v>21</v>
      </c>
      <c r="E195" s="56" t="s">
        <v>291</v>
      </c>
      <c r="F195" s="23">
        <v>300</v>
      </c>
      <c r="G195" s="23"/>
      <c r="H195" s="106">
        <f>H196</f>
        <v>3397.5</v>
      </c>
      <c r="I195" s="106">
        <f>I196</f>
        <v>3394</v>
      </c>
      <c r="J195" s="38">
        <f t="shared" si="4"/>
        <v>99.89698307579103</v>
      </c>
      <c r="K195" s="26"/>
    </row>
    <row r="196" spans="1:11" ht="28.5" customHeight="1">
      <c r="A196" s="102" t="s">
        <v>218</v>
      </c>
      <c r="B196" s="25" t="s">
        <v>292</v>
      </c>
      <c r="C196" s="54">
        <v>934</v>
      </c>
      <c r="D196" s="53" t="s">
        <v>21</v>
      </c>
      <c r="E196" s="53" t="s">
        <v>291</v>
      </c>
      <c r="F196" s="54">
        <v>320</v>
      </c>
      <c r="G196" s="54"/>
      <c r="H196" s="109">
        <v>3397.5</v>
      </c>
      <c r="I196" s="109">
        <v>3394</v>
      </c>
      <c r="J196" s="38">
        <f t="shared" si="4"/>
        <v>99.89698307579103</v>
      </c>
      <c r="K196" s="26"/>
    </row>
    <row r="197" spans="1:11" ht="15.75">
      <c r="A197" s="102" t="s">
        <v>219</v>
      </c>
      <c r="B197" s="103" t="s">
        <v>56</v>
      </c>
      <c r="C197" s="23">
        <v>934</v>
      </c>
      <c r="D197" s="112" t="s">
        <v>57</v>
      </c>
      <c r="E197" s="119"/>
      <c r="F197" s="88"/>
      <c r="G197" s="88"/>
      <c r="H197" s="120">
        <f aca="true" t="shared" si="14" ref="H197:I200">H198</f>
        <v>235.3</v>
      </c>
      <c r="I197" s="120">
        <f t="shared" si="14"/>
        <v>137.1</v>
      </c>
      <c r="J197" s="38">
        <f t="shared" si="4"/>
        <v>58.26604334891628</v>
      </c>
      <c r="K197" s="26"/>
    </row>
    <row r="198" spans="1:11" ht="13.5">
      <c r="A198" s="102" t="s">
        <v>220</v>
      </c>
      <c r="B198" s="60" t="s">
        <v>58</v>
      </c>
      <c r="C198" s="88">
        <v>934</v>
      </c>
      <c r="D198" s="63" t="s">
        <v>59</v>
      </c>
      <c r="E198" s="119"/>
      <c r="F198" s="88"/>
      <c r="G198" s="88"/>
      <c r="H198" s="121">
        <f t="shared" si="14"/>
        <v>235.3</v>
      </c>
      <c r="I198" s="121">
        <f t="shared" si="14"/>
        <v>137.1</v>
      </c>
      <c r="J198" s="38">
        <f t="shared" si="4"/>
        <v>58.26604334891628</v>
      </c>
      <c r="K198" s="26"/>
    </row>
    <row r="199" spans="1:11" ht="66.75" customHeight="1">
      <c r="A199" s="102" t="s">
        <v>221</v>
      </c>
      <c r="B199" s="50" t="s">
        <v>76</v>
      </c>
      <c r="C199" s="23">
        <v>934</v>
      </c>
      <c r="D199" s="56" t="s">
        <v>59</v>
      </c>
      <c r="E199" s="56" t="s">
        <v>293</v>
      </c>
      <c r="F199" s="88"/>
      <c r="G199" s="88"/>
      <c r="H199" s="38">
        <f t="shared" si="14"/>
        <v>235.3</v>
      </c>
      <c r="I199" s="38">
        <f t="shared" si="14"/>
        <v>137.1</v>
      </c>
      <c r="J199" s="38">
        <f t="shared" si="4"/>
        <v>58.26604334891628</v>
      </c>
      <c r="K199" s="26"/>
    </row>
    <row r="200" spans="1:11" ht="36.75" customHeight="1">
      <c r="A200" s="102" t="s">
        <v>222</v>
      </c>
      <c r="B200" s="50" t="s">
        <v>108</v>
      </c>
      <c r="C200" s="23">
        <v>934</v>
      </c>
      <c r="D200" s="56" t="s">
        <v>59</v>
      </c>
      <c r="E200" s="56" t="s">
        <v>293</v>
      </c>
      <c r="F200" s="23">
        <v>200</v>
      </c>
      <c r="G200" s="23"/>
      <c r="H200" s="57">
        <f t="shared" si="14"/>
        <v>235.3</v>
      </c>
      <c r="I200" s="57">
        <f t="shared" si="14"/>
        <v>137.1</v>
      </c>
      <c r="J200" s="38">
        <f t="shared" si="4"/>
        <v>58.26604334891628</v>
      </c>
      <c r="K200" s="26"/>
    </row>
    <row r="201" spans="1:11" ht="40.5">
      <c r="A201" s="102" t="s">
        <v>223</v>
      </c>
      <c r="B201" s="51" t="s">
        <v>110</v>
      </c>
      <c r="C201" s="88">
        <v>934</v>
      </c>
      <c r="D201" s="53" t="s">
        <v>59</v>
      </c>
      <c r="E201" s="53" t="s">
        <v>293</v>
      </c>
      <c r="F201" s="54">
        <v>240</v>
      </c>
      <c r="G201" s="88"/>
      <c r="H201" s="38">
        <v>235.3</v>
      </c>
      <c r="I201" s="38">
        <v>137.1</v>
      </c>
      <c r="J201" s="38">
        <f t="shared" si="4"/>
        <v>58.26604334891628</v>
      </c>
      <c r="K201" s="26"/>
    </row>
    <row r="202" spans="1:11" ht="15.75">
      <c r="A202" s="102" t="s">
        <v>224</v>
      </c>
      <c r="B202" s="103" t="s">
        <v>61</v>
      </c>
      <c r="C202" s="23">
        <v>934</v>
      </c>
      <c r="D202" s="112" t="s">
        <v>62</v>
      </c>
      <c r="E202" s="119"/>
      <c r="F202" s="88"/>
      <c r="G202" s="88"/>
      <c r="H202" s="120">
        <f aca="true" t="shared" si="15" ref="H202:I205">H203</f>
        <v>5643.2</v>
      </c>
      <c r="I202" s="120">
        <f t="shared" si="15"/>
        <v>5565.6</v>
      </c>
      <c r="J202" s="38">
        <f t="shared" si="4"/>
        <v>98.6248936773462</v>
      </c>
      <c r="K202" s="26"/>
    </row>
    <row r="203" spans="1:11" ht="27.75" customHeight="1">
      <c r="A203" s="102" t="s">
        <v>225</v>
      </c>
      <c r="B203" s="60" t="s">
        <v>18</v>
      </c>
      <c r="C203" s="61">
        <v>934</v>
      </c>
      <c r="D203" s="63" t="s">
        <v>63</v>
      </c>
      <c r="E203" s="63"/>
      <c r="F203" s="61"/>
      <c r="G203" s="61"/>
      <c r="H203" s="108">
        <f t="shared" si="15"/>
        <v>5643.2</v>
      </c>
      <c r="I203" s="108">
        <f t="shared" si="15"/>
        <v>5565.6</v>
      </c>
      <c r="J203" s="38">
        <f t="shared" si="4"/>
        <v>98.6248936773462</v>
      </c>
      <c r="K203" s="26"/>
    </row>
    <row r="204" spans="1:11" ht="61.5" customHeight="1">
      <c r="A204" s="102" t="s">
        <v>226</v>
      </c>
      <c r="B204" s="50" t="s">
        <v>77</v>
      </c>
      <c r="C204" s="23">
        <v>934</v>
      </c>
      <c r="D204" s="56" t="s">
        <v>63</v>
      </c>
      <c r="E204" s="56" t="s">
        <v>294</v>
      </c>
      <c r="F204" s="23"/>
      <c r="G204" s="23"/>
      <c r="H204" s="106">
        <f t="shared" si="15"/>
        <v>5643.2</v>
      </c>
      <c r="I204" s="106">
        <f t="shared" si="15"/>
        <v>5565.6</v>
      </c>
      <c r="J204" s="38">
        <f t="shared" si="4"/>
        <v>98.6248936773462</v>
      </c>
      <c r="K204" s="26"/>
    </row>
    <row r="205" spans="1:11" ht="35.25" customHeight="1">
      <c r="A205" s="102" t="s">
        <v>227</v>
      </c>
      <c r="B205" s="50" t="s">
        <v>108</v>
      </c>
      <c r="C205" s="23">
        <v>934</v>
      </c>
      <c r="D205" s="56" t="s">
        <v>63</v>
      </c>
      <c r="E205" s="56" t="s">
        <v>294</v>
      </c>
      <c r="F205" s="23">
        <v>200</v>
      </c>
      <c r="G205" s="23"/>
      <c r="H205" s="106">
        <f t="shared" si="15"/>
        <v>5643.2</v>
      </c>
      <c r="I205" s="106">
        <f t="shared" si="15"/>
        <v>5565.6</v>
      </c>
      <c r="J205" s="38">
        <f t="shared" si="4"/>
        <v>98.6248936773462</v>
      </c>
      <c r="K205" s="26"/>
    </row>
    <row r="206" spans="1:11" ht="40.5">
      <c r="A206" s="102" t="s">
        <v>228</v>
      </c>
      <c r="B206" s="51" t="s">
        <v>110</v>
      </c>
      <c r="C206" s="54">
        <v>934</v>
      </c>
      <c r="D206" s="53" t="s">
        <v>63</v>
      </c>
      <c r="E206" s="53" t="s">
        <v>294</v>
      </c>
      <c r="F206" s="54">
        <v>240</v>
      </c>
      <c r="G206" s="54"/>
      <c r="H206" s="109">
        <v>5643.2</v>
      </c>
      <c r="I206" s="109">
        <v>5565.6</v>
      </c>
      <c r="J206" s="38">
        <f t="shared" si="4"/>
        <v>98.6248936773462</v>
      </c>
      <c r="K206" s="26"/>
    </row>
    <row r="207" spans="1:11" ht="25.5" hidden="1">
      <c r="A207" s="102"/>
      <c r="B207" s="122" t="s">
        <v>22</v>
      </c>
      <c r="C207" s="92">
        <v>990</v>
      </c>
      <c r="D207" s="123">
        <v>107</v>
      </c>
      <c r="E207" s="124"/>
      <c r="F207" s="124"/>
      <c r="G207" s="125"/>
      <c r="H207" s="126">
        <f>H208+H210</f>
        <v>0</v>
      </c>
      <c r="I207" s="126"/>
      <c r="J207" s="96" t="e">
        <f t="shared" si="4"/>
        <v>#DIV/0!</v>
      </c>
      <c r="K207" s="26"/>
    </row>
    <row r="208" spans="1:11" ht="25.5" hidden="1">
      <c r="A208" s="102"/>
      <c r="B208" s="91" t="s">
        <v>45</v>
      </c>
      <c r="C208" s="92"/>
      <c r="D208" s="93">
        <v>107</v>
      </c>
      <c r="E208" s="94" t="s">
        <v>46</v>
      </c>
      <c r="F208" s="94"/>
      <c r="G208" s="92"/>
      <c r="H208" s="95">
        <f>H209</f>
        <v>0</v>
      </c>
      <c r="I208" s="95"/>
      <c r="J208" s="96" t="e">
        <f t="shared" si="4"/>
        <v>#DIV/0!</v>
      </c>
      <c r="K208" s="26"/>
    </row>
    <row r="209" spans="1:11" ht="27" hidden="1">
      <c r="A209" s="102"/>
      <c r="B209" s="97" t="s">
        <v>28</v>
      </c>
      <c r="C209" s="98"/>
      <c r="D209" s="99">
        <v>107</v>
      </c>
      <c r="E209" s="100" t="s">
        <v>46</v>
      </c>
      <c r="F209" s="100" t="s">
        <v>31</v>
      </c>
      <c r="G209" s="98"/>
      <c r="H209" s="101"/>
      <c r="I209" s="101"/>
      <c r="J209" s="96" t="e">
        <f t="shared" si="4"/>
        <v>#DIV/0!</v>
      </c>
      <c r="K209" s="26"/>
    </row>
    <row r="210" spans="1:11" ht="25.5" hidden="1">
      <c r="A210" s="102"/>
      <c r="B210" s="91" t="s">
        <v>38</v>
      </c>
      <c r="C210" s="92"/>
      <c r="D210" s="93">
        <v>107</v>
      </c>
      <c r="E210" s="94" t="s">
        <v>39</v>
      </c>
      <c r="F210" s="94"/>
      <c r="G210" s="92"/>
      <c r="H210" s="95">
        <f>H211</f>
        <v>0</v>
      </c>
      <c r="I210" s="95">
        <f>I211</f>
        <v>0</v>
      </c>
      <c r="J210" s="96" t="e">
        <f t="shared" si="4"/>
        <v>#DIV/0!</v>
      </c>
      <c r="K210" s="26"/>
    </row>
    <row r="211" spans="1:11" ht="27" hidden="1">
      <c r="A211" s="102"/>
      <c r="B211" s="97" t="s">
        <v>28</v>
      </c>
      <c r="C211" s="98"/>
      <c r="D211" s="99">
        <v>107</v>
      </c>
      <c r="E211" s="100" t="s">
        <v>39</v>
      </c>
      <c r="F211" s="100" t="s">
        <v>31</v>
      </c>
      <c r="G211" s="98"/>
      <c r="H211" s="101"/>
      <c r="I211" s="101"/>
      <c r="J211" s="96" t="e">
        <f t="shared" si="4"/>
        <v>#DIV/0!</v>
      </c>
      <c r="K211" s="26"/>
    </row>
    <row r="212" spans="1:11" ht="62.25" customHeight="1">
      <c r="A212" s="102" t="s">
        <v>229</v>
      </c>
      <c r="B212" s="71" t="s">
        <v>118</v>
      </c>
      <c r="C212" s="23">
        <v>990</v>
      </c>
      <c r="D212" s="55"/>
      <c r="E212" s="53"/>
      <c r="F212" s="53"/>
      <c r="G212" s="54"/>
      <c r="H212" s="118">
        <f>H214</f>
        <v>1000.3000000000001</v>
      </c>
      <c r="I212" s="118">
        <f>I214</f>
        <v>999.1</v>
      </c>
      <c r="J212" s="38">
        <f t="shared" si="4"/>
        <v>99.88003598920324</v>
      </c>
      <c r="K212" s="64"/>
    </row>
    <row r="213" spans="1:11" ht="28.5" customHeight="1">
      <c r="A213" s="102" t="s">
        <v>230</v>
      </c>
      <c r="B213" s="103" t="s">
        <v>5</v>
      </c>
      <c r="C213" s="56" t="s">
        <v>83</v>
      </c>
      <c r="D213" s="104">
        <v>100</v>
      </c>
      <c r="E213" s="63"/>
      <c r="F213" s="63"/>
      <c r="G213" s="63"/>
      <c r="H213" s="39">
        <f>H214+H233+H237</f>
        <v>1000.3000000000001</v>
      </c>
      <c r="I213" s="39">
        <f>I214+I233+I237</f>
        <v>999.1</v>
      </c>
      <c r="J213" s="38">
        <f>I213*100/H213</f>
        <v>99.88003598920324</v>
      </c>
      <c r="K213" s="64"/>
    </row>
    <row r="214" spans="1:11" ht="39.75" customHeight="1">
      <c r="A214" s="102" t="s">
        <v>231</v>
      </c>
      <c r="B214" s="5" t="s">
        <v>22</v>
      </c>
      <c r="C214" s="7" t="s">
        <v>119</v>
      </c>
      <c r="D214" s="8">
        <v>107</v>
      </c>
      <c r="E214" s="7"/>
      <c r="F214" s="7"/>
      <c r="G214" s="7"/>
      <c r="H214" s="40">
        <f>H215+H220</f>
        <v>1000.3000000000001</v>
      </c>
      <c r="I214" s="40">
        <f>I215+I220</f>
        <v>999.1</v>
      </c>
      <c r="J214" s="38">
        <f t="shared" si="4"/>
        <v>99.88003598920324</v>
      </c>
      <c r="K214" s="26"/>
    </row>
    <row r="215" spans="1:11" ht="40.5" customHeight="1">
      <c r="A215" s="102" t="s">
        <v>232</v>
      </c>
      <c r="B215" s="50" t="s">
        <v>295</v>
      </c>
      <c r="C215" s="23">
        <v>990</v>
      </c>
      <c r="D215" s="56" t="s">
        <v>120</v>
      </c>
      <c r="E215" s="56" t="s">
        <v>296</v>
      </c>
      <c r="F215" s="23"/>
      <c r="G215" s="23"/>
      <c r="H215" s="106">
        <f>H216+H218</f>
        <v>1000.3000000000001</v>
      </c>
      <c r="I215" s="106">
        <f>I216+I218</f>
        <v>999.1</v>
      </c>
      <c r="J215" s="38">
        <f aca="true" t="shared" si="16" ref="J215:J222">I215*100/H215</f>
        <v>99.88003598920324</v>
      </c>
      <c r="K215" s="26"/>
    </row>
    <row r="216" spans="1:11" ht="93.75" customHeight="1">
      <c r="A216" s="102" t="s">
        <v>233</v>
      </c>
      <c r="B216" s="50" t="s">
        <v>104</v>
      </c>
      <c r="C216" s="23">
        <v>990</v>
      </c>
      <c r="D216" s="56" t="s">
        <v>120</v>
      </c>
      <c r="E216" s="56" t="s">
        <v>296</v>
      </c>
      <c r="F216" s="23">
        <v>100</v>
      </c>
      <c r="G216" s="23"/>
      <c r="H216" s="106">
        <f>H217</f>
        <v>981.7</v>
      </c>
      <c r="I216" s="106">
        <f>I217</f>
        <v>980.5</v>
      </c>
      <c r="J216" s="38">
        <f t="shared" si="16"/>
        <v>99.87776306407252</v>
      </c>
      <c r="K216" s="26"/>
    </row>
    <row r="217" spans="1:11" ht="33.75" customHeight="1">
      <c r="A217" s="102" t="s">
        <v>297</v>
      </c>
      <c r="B217" s="51" t="s">
        <v>106</v>
      </c>
      <c r="C217" s="54">
        <v>990</v>
      </c>
      <c r="D217" s="53" t="s">
        <v>120</v>
      </c>
      <c r="E217" s="53" t="s">
        <v>296</v>
      </c>
      <c r="F217" s="54">
        <v>120</v>
      </c>
      <c r="G217" s="54"/>
      <c r="H217" s="109">
        <v>981.7</v>
      </c>
      <c r="I217" s="109">
        <v>980.5</v>
      </c>
      <c r="J217" s="38">
        <f t="shared" si="16"/>
        <v>99.87776306407252</v>
      </c>
      <c r="K217" s="26"/>
    </row>
    <row r="218" spans="1:11" ht="44.25" customHeight="1">
      <c r="A218" s="102" t="s">
        <v>298</v>
      </c>
      <c r="B218" s="50" t="s">
        <v>108</v>
      </c>
      <c r="C218" s="23">
        <v>990</v>
      </c>
      <c r="D218" s="56" t="s">
        <v>120</v>
      </c>
      <c r="E218" s="56" t="s">
        <v>296</v>
      </c>
      <c r="F218" s="23">
        <v>200</v>
      </c>
      <c r="G218" s="23"/>
      <c r="H218" s="106">
        <f>H219</f>
        <v>18.6</v>
      </c>
      <c r="I218" s="106">
        <f>I219</f>
        <v>18.6</v>
      </c>
      <c r="J218" s="38">
        <f t="shared" si="16"/>
        <v>100</v>
      </c>
      <c r="K218" s="26"/>
    </row>
    <row r="219" spans="1:11" ht="51.75" customHeight="1">
      <c r="A219" s="102" t="s">
        <v>299</v>
      </c>
      <c r="B219" s="51" t="s">
        <v>110</v>
      </c>
      <c r="C219" s="54">
        <v>990</v>
      </c>
      <c r="D219" s="53" t="s">
        <v>120</v>
      </c>
      <c r="E219" s="53" t="s">
        <v>296</v>
      </c>
      <c r="F219" s="54">
        <v>240</v>
      </c>
      <c r="G219" s="54"/>
      <c r="H219" s="109">
        <v>18.6</v>
      </c>
      <c r="I219" s="109">
        <v>18.6</v>
      </c>
      <c r="J219" s="38">
        <f t="shared" si="16"/>
        <v>100</v>
      </c>
      <c r="K219" s="26"/>
    </row>
    <row r="220" spans="1:11" ht="39" customHeight="1" hidden="1">
      <c r="A220" s="102" t="s">
        <v>234</v>
      </c>
      <c r="B220" s="50" t="s">
        <v>38</v>
      </c>
      <c r="C220" s="23">
        <v>990</v>
      </c>
      <c r="D220" s="56" t="s">
        <v>120</v>
      </c>
      <c r="E220" s="56" t="s">
        <v>122</v>
      </c>
      <c r="F220" s="23"/>
      <c r="G220" s="23"/>
      <c r="H220" s="106">
        <f>H221</f>
        <v>0</v>
      </c>
      <c r="I220" s="106">
        <f>I221</f>
        <v>0</v>
      </c>
      <c r="J220" s="38" t="e">
        <f t="shared" si="16"/>
        <v>#DIV/0!</v>
      </c>
      <c r="K220" s="26"/>
    </row>
    <row r="221" spans="1:11" ht="39.75" customHeight="1" hidden="1">
      <c r="A221" s="102" t="s">
        <v>235</v>
      </c>
      <c r="B221" s="50" t="s">
        <v>108</v>
      </c>
      <c r="C221" s="23">
        <v>990</v>
      </c>
      <c r="D221" s="56" t="s">
        <v>120</v>
      </c>
      <c r="E221" s="56" t="s">
        <v>122</v>
      </c>
      <c r="F221" s="23">
        <v>200</v>
      </c>
      <c r="G221" s="23"/>
      <c r="H221" s="106">
        <f>H222</f>
        <v>0</v>
      </c>
      <c r="I221" s="106">
        <f>I222</f>
        <v>0</v>
      </c>
      <c r="J221" s="38" t="e">
        <f t="shared" si="16"/>
        <v>#DIV/0!</v>
      </c>
      <c r="K221" s="26"/>
    </row>
    <row r="222" spans="1:11" ht="40.5" hidden="1">
      <c r="A222" s="102" t="s">
        <v>236</v>
      </c>
      <c r="B222" s="51" t="s">
        <v>110</v>
      </c>
      <c r="C222" s="54">
        <v>990</v>
      </c>
      <c r="D222" s="53" t="s">
        <v>120</v>
      </c>
      <c r="E222" s="53" t="s">
        <v>121</v>
      </c>
      <c r="F222" s="54">
        <v>240</v>
      </c>
      <c r="G222" s="54"/>
      <c r="H222" s="109">
        <v>0</v>
      </c>
      <c r="I222" s="109">
        <v>0</v>
      </c>
      <c r="J222" s="38" t="e">
        <f t="shared" si="16"/>
        <v>#DIV/0!</v>
      </c>
      <c r="K222" s="26"/>
    </row>
    <row r="223" spans="1:10" ht="19.5">
      <c r="A223" s="102"/>
      <c r="B223" s="127"/>
      <c r="C223" s="127"/>
      <c r="D223" s="127"/>
      <c r="E223" s="128"/>
      <c r="F223" s="127"/>
      <c r="G223" s="127"/>
      <c r="H223" s="129">
        <f>H16+H47+H212</f>
        <v>125531.2</v>
      </c>
      <c r="I223" s="129">
        <f>I16+I47+I212</f>
        <v>120324.50000000003</v>
      </c>
      <c r="J223" s="38">
        <f t="shared" si="4"/>
        <v>95.85226620951607</v>
      </c>
    </row>
    <row r="224" spans="2:8" ht="12.75">
      <c r="B224" s="1"/>
      <c r="C224" s="1"/>
      <c r="D224" s="1"/>
      <c r="E224" s="1"/>
      <c r="F224" s="1"/>
      <c r="G224" s="1"/>
      <c r="H224" s="1"/>
    </row>
  </sheetData>
  <sheetProtection/>
  <mergeCells count="18">
    <mergeCell ref="A10:A14"/>
    <mergeCell ref="J10:J14"/>
    <mergeCell ref="B10:B14"/>
    <mergeCell ref="C10:C14"/>
    <mergeCell ref="D10:D14"/>
    <mergeCell ref="E10:E14"/>
    <mergeCell ref="F10:F14"/>
    <mergeCell ref="G10:G14"/>
    <mergeCell ref="H10:H14"/>
    <mergeCell ref="I10:I14"/>
    <mergeCell ref="F1:J1"/>
    <mergeCell ref="B2:J2"/>
    <mergeCell ref="B5:J5"/>
    <mergeCell ref="B6:J6"/>
    <mergeCell ref="E9:H9"/>
    <mergeCell ref="B3:J3"/>
    <mergeCell ref="E4:J4"/>
    <mergeCell ref="A8:J8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</dc:creator>
  <cp:keywords/>
  <dc:description/>
  <cp:lastModifiedBy>User1</cp:lastModifiedBy>
  <cp:lastPrinted>2019-02-21T07:49:28Z</cp:lastPrinted>
  <dcterms:created xsi:type="dcterms:W3CDTF">2003-01-14T06:58:04Z</dcterms:created>
  <dcterms:modified xsi:type="dcterms:W3CDTF">2019-05-24T13:28:54Z</dcterms:modified>
  <cp:category/>
  <cp:version/>
  <cp:contentType/>
  <cp:contentStatus/>
</cp:coreProperties>
</file>